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2\plan\users\olgaan\OLJ\Раскрытие информации\2023\Для размещения на сайте 01.08.2023\"/>
    </mc:Choice>
  </mc:AlternateContent>
  <bookViews>
    <workbookView xWindow="0" yWindow="0" windowWidth="28800" windowHeight="10935"/>
  </bookViews>
  <sheets>
    <sheet name="2022 факт" sheetId="1" r:id="rId1"/>
  </sheets>
  <definedNames>
    <definedName name="_xlnm.Print_Area" localSheetId="0">'2022 факт'!$A$1:$J$43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F20" i="1"/>
  <c r="E20" i="1"/>
  <c r="J18" i="1"/>
  <c r="H18" i="1"/>
  <c r="H12" i="1" s="1"/>
  <c r="F18" i="1"/>
  <c r="F12" i="1" s="1"/>
  <c r="F11" i="1" s="1"/>
  <c r="E18" i="1"/>
  <c r="E16" i="1"/>
  <c r="J14" i="1"/>
  <c r="H14" i="1"/>
  <c r="F14" i="1"/>
  <c r="E14" i="1"/>
  <c r="J12" i="1"/>
  <c r="J11" i="1" s="1"/>
</calcChain>
</file>

<file path=xl/sharedStrings.xml><?xml version="1.0" encoding="utf-8"?>
<sst xmlns="http://schemas.openxmlformats.org/spreadsheetml/2006/main" count="103" uniqueCount="87">
  <si>
    <t>Приложение 9 Форма 2</t>
  </si>
  <si>
    <t>к приказу ФАС России</t>
  </si>
  <si>
    <t>от "18" января 2019 г. № 38/19</t>
  </si>
  <si>
    <t>Информация об инвестиционных программах АО "Омскоблгаз" за 2022 год</t>
  </si>
  <si>
    <t>(наименование субъекта естественных монополий)</t>
  </si>
  <si>
    <t>в сфере транспортировки газа по газораспределительным сетям</t>
  </si>
  <si>
    <t>№</t>
  </si>
  <si>
    <t>Наименование показателя</t>
  </si>
  <si>
    <t>Сроки строительства</t>
  </si>
  <si>
    <t>Стоимостная оценка инвестиций, тыс.руб.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</si>
  <si>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</si>
  <si>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</si>
  <si>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</si>
  <si>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</si>
  <si>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</si>
  <si>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</si>
  <si>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</si>
  <si>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</si>
  <si>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</si>
  <si>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</si>
  <si>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-</t>
  </si>
  <si>
    <t>Сведения о строительстве, реконструкции объектов капитального строительства</t>
  </si>
  <si>
    <t>2.1.</t>
  </si>
  <si>
    <t>3</t>
  </si>
  <si>
    <t>Объекты капитального строительства (основные стройки):</t>
  </si>
  <si>
    <t>3.1.</t>
  </si>
  <si>
    <t>Сеть газораспределения природного газа в р.п.Большеречье, Большереченского р-на Омской обл.</t>
  </si>
  <si>
    <t>Спецнадбавка</t>
  </si>
  <si>
    <t>Д 63, 110, 160, 225 мм</t>
  </si>
  <si>
    <t>3.2.</t>
  </si>
  <si>
    <t>Строительство внутрипоселковых газопроводов</t>
  </si>
  <si>
    <t>Заемные средства группы Газпром межрегионгаз</t>
  </si>
  <si>
    <t>Д 57,63, 110, 160, 225 мм</t>
  </si>
  <si>
    <t>3.3.</t>
  </si>
  <si>
    <t>Объекты программы Догазификации</t>
  </si>
  <si>
    <t>Д 25,32,57,63, 110, 160,  мм</t>
  </si>
  <si>
    <t>4</t>
  </si>
  <si>
    <t>Новые объекты</t>
  </si>
  <si>
    <t>Амортизация</t>
  </si>
  <si>
    <t>4.1.</t>
  </si>
  <si>
    <t>Гараж Кормиловского газового участка по адресу: Омская обл., р.п. Кормиловка, ул. Энергетиков, 2</t>
  </si>
  <si>
    <t>5</t>
  </si>
  <si>
    <t xml:space="preserve">Реконструируемые (модернизируемые) объекты: </t>
  </si>
  <si>
    <t>5.1.</t>
  </si>
  <si>
    <t>«Рек-я объекта: "Распред. г/п прир.г. квартала жил.домов в гр.ул.Безымянная-9 Марьяновская-1 Трамвайная-2 Кр.Звезды-17 ...(2 оч.)(Инв.990210542)</t>
  </si>
  <si>
    <t>5.2.</t>
  </si>
  <si>
    <t>Рек.(модерн.) объекта: "Здание (мастерская), ул. Смирнова42" (инв. №133), расп. по адр: Омская обл. Калач р-н, г.Калачинск, Сист. газоснабж.Сист.отопл</t>
  </si>
  <si>
    <t>5.3.</t>
  </si>
  <si>
    <t>Тех перевор-е объекта «Газоснабжение прир. газом трансп.цеха ОАО «Омскоблгаз», г. Омск, ул. Мира №181А» (инв. №420120457). Замена ГРПШ</t>
  </si>
  <si>
    <t>5.4.</t>
  </si>
  <si>
    <t>Тех перевор-е объекта «Газоснабжение жилого сектора р.п. Марьяновка Марьяновского района Омской области» (инв. №170120460). Замена ГСГО</t>
  </si>
  <si>
    <t>5.5.</t>
  </si>
  <si>
    <t>Реконструкция объекта: "Газоснабжение прир.газом зданий Тюкалинского МУ ОАО "Омскоблгаз". Наружные газопроводы."(инв.№370120511)</t>
  </si>
  <si>
    <t>5.6.</t>
  </si>
  <si>
    <t>Рек.объекта "Здание конторы (Марьяновка)", (инв. № 990210908), расп. по адресу: Омская обл, Марьяновский р-н, рпМарьяновка, ул.40летОктября,28. Кровля</t>
  </si>
  <si>
    <t>5.7.</t>
  </si>
  <si>
    <t>Рек.(модерн-я) объекта«Распр.г/п-д д/газосн-я квартала жил.застр-ки в р-не 2 км от с.Пушкино в напр.д.Подг-ка(1 оч.)(№990210507).МонтажСист телеметрии</t>
  </si>
  <si>
    <t>6</t>
  </si>
  <si>
    <t>Сведения о приобретении оборудования не входящего в сметы строек</t>
  </si>
  <si>
    <t>Амортизация, прибыль, другие источники</t>
  </si>
  <si>
    <t>6.1.</t>
  </si>
  <si>
    <t>Легковой автотранспорт</t>
  </si>
  <si>
    <t>Амортизация, прибыль</t>
  </si>
  <si>
    <t>6.2.</t>
  </si>
  <si>
    <t>Автотехника для эксплуатации</t>
  </si>
  <si>
    <t>Амортизация, другие источники</t>
  </si>
  <si>
    <t>6.3.</t>
  </si>
  <si>
    <t>Автотехника для АДС</t>
  </si>
  <si>
    <t>6.4.</t>
  </si>
  <si>
    <t>Строительная автотехника</t>
  </si>
  <si>
    <t>6.5.</t>
  </si>
  <si>
    <t>Компьютеры</t>
  </si>
  <si>
    <t>6.6.</t>
  </si>
  <si>
    <t>Оргтехника</t>
  </si>
  <si>
    <t>6.7.</t>
  </si>
  <si>
    <t>Оборудование для эксплуатации газового хозяйства</t>
  </si>
  <si>
    <t>6.8.</t>
  </si>
  <si>
    <t>Оборудование связи и передачи данных</t>
  </si>
  <si>
    <t>7</t>
  </si>
  <si>
    <t>Сведения о долгосрочных финансовых вложениях</t>
  </si>
  <si>
    <t>7.1.</t>
  </si>
  <si>
    <t>8</t>
  </si>
  <si>
    <t>Сведения о приобретении внеоборотных активов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</si>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</sst>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0_р_._-;\-* #,##0.00_р_._-;_-* \-??_р_._-;_-@_-"/>
    <numFmt numFmtId="166" formatCode="_-* #,##0_р_._-;\-* #,##0_р_._-;_-* \-??_р_._-;_-@_-"/>
    <numFmt numFmtId="167" formatCode="_-* #,##0.0_р_._-;\-* #,##0.0_р_._-;_-* \-??_р_._-;_-@_-"/>
  </numFmts>
  <fonts count="13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indexed="30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9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2" fillId="0" borderId="0" xfId="0" applyFo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164" fontId="2" fillId="2" borderId="1" xfId="0" applyNumberFormat="1" applyFont="1" applyFill="1" applyBorder="1"/>
    <xf numFmtId="4" fontId="7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/>
    </xf>
    <xf numFmtId="166" fontId="6" fillId="2" borderId="1" xfId="0" applyNumberFormat="1" applyFont="1" applyFill="1" applyBorder="1"/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167" fontId="6" fillId="2" borderId="1" xfId="0" applyNumberFormat="1" applyFont="1" applyFill="1" applyBorder="1"/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3" borderId="1" xfId="0" applyNumberFormat="1" applyFont="1" applyFill="1" applyBorder="1"/>
    <xf numFmtId="4" fontId="9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167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4" fontId="2" fillId="0" borderId="1" xfId="2" applyNumberFormat="1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left" wrapText="1"/>
    </xf>
    <xf numFmtId="166" fontId="2" fillId="0" borderId="1" xfId="0" applyNumberFormat="1" applyFont="1" applyFill="1" applyBorder="1"/>
    <xf numFmtId="1" fontId="11" fillId="0" borderId="0" xfId="0" applyNumberFormat="1" applyFont="1" applyFill="1" applyAlignment="1">
      <alignment vertical="center" wrapText="1"/>
    </xf>
    <xf numFmtId="165" fontId="2" fillId="0" borderId="1" xfId="0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1" fontId="5" fillId="0" borderId="0" xfId="0" applyNumberFormat="1" applyFont="1" applyFill="1" applyAlignment="1">
      <alignment vertical="center" wrapText="1"/>
    </xf>
    <xf numFmtId="4" fontId="1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/>
    <xf numFmtId="166" fontId="2" fillId="2" borderId="1" xfId="0" applyNumberFormat="1" applyFont="1" applyFill="1" applyBorder="1"/>
    <xf numFmtId="0" fontId="2" fillId="4" borderId="0" xfId="0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/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/>
    <xf numFmtId="49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164" fontId="2" fillId="6" borderId="2" xfId="0" applyNumberFormat="1" applyFont="1" applyFill="1" applyBorder="1"/>
    <xf numFmtId="4" fontId="6" fillId="6" borderId="2" xfId="0" applyNumberFormat="1" applyFont="1" applyFill="1" applyBorder="1" applyAlignment="1">
      <alignment horizontal="right"/>
    </xf>
    <xf numFmtId="165" fontId="2" fillId="6" borderId="2" xfId="0" applyNumberFormat="1" applyFont="1" applyFill="1" applyBorder="1" applyAlignment="1">
      <alignment horizontal="center" wrapText="1"/>
    </xf>
    <xf numFmtId="49" fontId="2" fillId="7" borderId="1" xfId="1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64" fontId="2" fillId="6" borderId="1" xfId="0" applyNumberFormat="1" applyFont="1" applyFill="1" applyBorder="1"/>
    <xf numFmtId="4" fontId="6" fillId="6" borderId="1" xfId="0" applyNumberFormat="1" applyFont="1" applyFill="1" applyBorder="1" applyAlignment="1">
      <alignment horizontal="right"/>
    </xf>
    <xf numFmtId="165" fontId="2" fillId="6" borderId="1" xfId="0" applyNumberFormat="1" applyFont="1" applyFill="1" applyBorder="1" applyAlignment="1">
      <alignment horizontal="center" wrapText="1"/>
    </xf>
    <xf numFmtId="0" fontId="2" fillId="7" borderId="0" xfId="0" applyFont="1" applyFill="1"/>
    <xf numFmtId="0" fontId="2" fillId="0" borderId="7" xfId="0" applyFont="1" applyBorder="1" applyAlignment="1">
      <alignment horizontal="justify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justify" wrapText="1"/>
    </xf>
    <xf numFmtId="0" fontId="2" fillId="0" borderId="0" xfId="0" applyFont="1" applyAlignment="1">
      <alignment wrapText="1"/>
    </xf>
    <xf numFmtId="0" fontId="4" fillId="0" borderId="0" xfId="0" applyFont="1" applyFill="1" applyAlignment="1">
      <alignment horizontal="center"/>
    </xf>
  </cellXfs>
  <cellStyles count="3">
    <cellStyle name="Обычный" xfId="0" builtinId="0"/>
    <cellStyle name="Обычный_Прил.9 Ф1,2" xfId="2"/>
    <cellStyle name="Обычный_ФАКТ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5"/>
  <sheetViews>
    <sheetView tabSelected="1" topLeftCell="A11" zoomScale="89" zoomScaleNormal="89" zoomScaleSheetLayoutView="80" workbookViewId="0">
      <selection activeCell="G29" sqref="G29:G36"/>
    </sheetView>
  </sheetViews>
  <sheetFormatPr defaultRowHeight="12.75" outlineLevelRow="1" x14ac:dyDescent="0.2"/>
  <cols>
    <col min="1" max="1" width="4.140625" style="6" customWidth="1"/>
    <col min="2" max="2" width="54" style="88" customWidth="1"/>
    <col min="3" max="3" width="7" style="6" customWidth="1"/>
    <col min="4" max="4" width="9.140625" style="6" customWidth="1"/>
    <col min="5" max="5" width="11.28515625" style="6" bestFit="1" customWidth="1"/>
    <col min="6" max="6" width="11.5703125" style="6" customWidth="1"/>
    <col min="7" max="7" width="23.7109375" style="6" customWidth="1"/>
    <col min="8" max="8" width="13.28515625" style="6" customWidth="1"/>
    <col min="9" max="9" width="13.5703125" style="6" customWidth="1"/>
    <col min="10" max="10" width="11.5703125" style="6" customWidth="1"/>
    <col min="11" max="11" width="10.28515625" style="1" customWidth="1"/>
    <col min="12" max="12" width="11.7109375" style="1" customWidth="1"/>
    <col min="13" max="13" width="11" style="1" customWidth="1"/>
    <col min="14" max="20" width="6.5703125" style="1" customWidth="1"/>
    <col min="21" max="64" width="9.140625" style="1"/>
    <col min="65" max="16384" width="9.140625" style="6"/>
  </cols>
  <sheetData>
    <row r="1" spans="1:64" ht="18.75" customHeight="1" x14ac:dyDescent="0.25">
      <c r="A1" s="1"/>
      <c r="B1" s="2"/>
      <c r="C1" s="1"/>
      <c r="D1" s="1"/>
      <c r="E1" s="1"/>
      <c r="F1" s="1"/>
      <c r="G1" s="1"/>
      <c r="H1" s="1"/>
      <c r="I1" s="1"/>
      <c r="J1" s="3" t="s">
        <v>0</v>
      </c>
      <c r="L1" s="4"/>
      <c r="R1" s="5"/>
    </row>
    <row r="2" spans="1:64" ht="15.75" x14ac:dyDescent="0.25">
      <c r="A2" s="1"/>
      <c r="B2" s="2"/>
      <c r="C2" s="1"/>
      <c r="D2" s="1"/>
      <c r="E2" s="1"/>
      <c r="F2" s="1"/>
      <c r="G2" s="1"/>
      <c r="H2" s="1"/>
      <c r="I2" s="1"/>
      <c r="J2" s="3" t="s">
        <v>1</v>
      </c>
      <c r="L2" s="4"/>
      <c r="R2" s="5"/>
    </row>
    <row r="3" spans="1:64" ht="15.75" x14ac:dyDescent="0.25">
      <c r="A3" s="1"/>
      <c r="B3" s="2"/>
      <c r="C3" s="1"/>
      <c r="D3" s="1"/>
      <c r="E3" s="1"/>
      <c r="F3" s="1"/>
      <c r="G3" s="1"/>
      <c r="H3" s="1"/>
      <c r="I3" s="1"/>
      <c r="J3" s="3" t="s">
        <v>2</v>
      </c>
      <c r="L3" s="4"/>
      <c r="R3" s="5"/>
    </row>
    <row r="4" spans="1:64" ht="26.25" customHeight="1" x14ac:dyDescent="0.2">
      <c r="A4" s="1"/>
      <c r="B4" s="2"/>
      <c r="C4" s="1"/>
      <c r="D4" s="1"/>
      <c r="E4" s="1"/>
      <c r="F4" s="1"/>
      <c r="G4" s="1"/>
      <c r="H4" s="1"/>
      <c r="I4" s="1"/>
      <c r="J4" s="1"/>
      <c r="L4" s="4"/>
    </row>
    <row r="5" spans="1:64" ht="15.7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8"/>
      <c r="L5" s="9"/>
      <c r="M5" s="8"/>
      <c r="N5" s="8"/>
      <c r="O5" s="8"/>
      <c r="P5" s="8"/>
      <c r="Q5" s="8"/>
      <c r="R5" s="8"/>
      <c r="S5" s="8"/>
      <c r="T5" s="8"/>
    </row>
    <row r="6" spans="1:64" ht="12.75" customHeight="1" x14ac:dyDescent="0.2">
      <c r="A6" s="10"/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2"/>
      <c r="L6" s="13"/>
      <c r="M6" s="14"/>
      <c r="N6" s="14"/>
      <c r="O6" s="14"/>
      <c r="P6" s="14"/>
      <c r="Q6" s="14"/>
      <c r="R6" s="14"/>
      <c r="S6" s="15"/>
    </row>
    <row r="7" spans="1:64" ht="15.75" customHeight="1" x14ac:dyDescent="0.2">
      <c r="A7" s="1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3"/>
      <c r="M7" s="17"/>
      <c r="N7" s="17"/>
      <c r="O7" s="17"/>
      <c r="P7" s="17"/>
      <c r="Q7" s="17"/>
      <c r="R7" s="17"/>
      <c r="S7" s="17"/>
      <c r="T7" s="17"/>
    </row>
    <row r="8" spans="1:64" ht="15.75" x14ac:dyDescent="0.2">
      <c r="A8" s="1"/>
      <c r="B8" s="2"/>
      <c r="C8" s="1"/>
      <c r="D8" s="1"/>
      <c r="E8" s="1"/>
      <c r="F8" s="1"/>
      <c r="G8" s="1"/>
      <c r="H8" s="1"/>
      <c r="I8" s="1"/>
      <c r="J8" s="3"/>
      <c r="K8" s="17"/>
      <c r="L8" s="13"/>
      <c r="M8" s="17"/>
      <c r="N8" s="17"/>
      <c r="O8" s="17"/>
      <c r="P8" s="17"/>
      <c r="Q8" s="17"/>
      <c r="R8" s="17"/>
    </row>
    <row r="9" spans="1:64" ht="45.75" customHeight="1" x14ac:dyDescent="0.2">
      <c r="A9" s="18" t="s">
        <v>6</v>
      </c>
      <c r="B9" s="18" t="s">
        <v>7</v>
      </c>
      <c r="C9" s="18" t="s">
        <v>8</v>
      </c>
      <c r="D9" s="18"/>
      <c r="E9" s="18" t="s">
        <v>9</v>
      </c>
      <c r="F9" s="18"/>
      <c r="G9" s="18"/>
      <c r="H9" s="18" t="s">
        <v>10</v>
      </c>
      <c r="I9" s="18"/>
      <c r="J9" s="18"/>
      <c r="K9" s="17"/>
      <c r="L9" s="13"/>
      <c r="M9" s="17"/>
      <c r="N9" s="17"/>
      <c r="O9" s="17"/>
      <c r="P9" s="17"/>
      <c r="Q9" s="17"/>
      <c r="R9" s="17"/>
    </row>
    <row r="10" spans="1:64" ht="70.5" customHeight="1" x14ac:dyDescent="0.2">
      <c r="A10" s="18"/>
      <c r="B10" s="18"/>
      <c r="C10" s="19" t="s">
        <v>11</v>
      </c>
      <c r="D10" s="19" t="s">
        <v>12</v>
      </c>
      <c r="E10" s="20" t="s">
        <v>13</v>
      </c>
      <c r="F10" s="20" t="s">
        <v>14</v>
      </c>
      <c r="G10" s="19" t="s">
        <v>15</v>
      </c>
      <c r="H10" s="19" t="s">
        <v>16</v>
      </c>
      <c r="I10" s="19" t="s">
        <v>17</v>
      </c>
      <c r="J10" s="19" t="s">
        <v>18</v>
      </c>
      <c r="K10" s="17"/>
      <c r="L10" s="13"/>
      <c r="M10" s="17"/>
      <c r="N10" s="17"/>
      <c r="O10" s="17"/>
      <c r="P10" s="17"/>
      <c r="Q10" s="17"/>
      <c r="R10" s="17"/>
    </row>
    <row r="11" spans="1:64" s="31" customFormat="1" ht="15.75" x14ac:dyDescent="0.2">
      <c r="A11" s="21">
        <v>1</v>
      </c>
      <c r="B11" s="22" t="s">
        <v>19</v>
      </c>
      <c r="C11" s="23"/>
      <c r="D11" s="23"/>
      <c r="E11" s="24"/>
      <c r="F11" s="25">
        <f>F12+F28+F37+F39</f>
        <v>245904.16999999998</v>
      </c>
      <c r="G11" s="26">
        <v>0</v>
      </c>
      <c r="H11" s="27" t="s">
        <v>20</v>
      </c>
      <c r="I11" s="28"/>
      <c r="J11" s="28">
        <f>J12+J20+J28+J37+J39</f>
        <v>0</v>
      </c>
      <c r="K11" s="17"/>
      <c r="L11" s="29"/>
      <c r="M11" s="17"/>
      <c r="N11" s="17"/>
      <c r="O11" s="17"/>
      <c r="P11" s="17"/>
      <c r="Q11" s="17"/>
      <c r="R11" s="1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</row>
    <row r="12" spans="1:64" s="31" customFormat="1" ht="37.5" customHeight="1" x14ac:dyDescent="0.2">
      <c r="A12" s="21">
        <v>2</v>
      </c>
      <c r="B12" s="32" t="s">
        <v>21</v>
      </c>
      <c r="C12" s="23"/>
      <c r="D12" s="23"/>
      <c r="E12" s="24"/>
      <c r="F12" s="25">
        <f>F14+F18+F20</f>
        <v>214476.31999999998</v>
      </c>
      <c r="G12" s="26">
        <v>0</v>
      </c>
      <c r="H12" s="33">
        <f>H14+H18</f>
        <v>88.8</v>
      </c>
      <c r="I12" s="23"/>
      <c r="J12" s="28">
        <f>J14+J18</f>
        <v>0</v>
      </c>
      <c r="K12" s="17"/>
      <c r="L12" s="29"/>
      <c r="M12" s="17"/>
      <c r="N12" s="17"/>
      <c r="O12" s="17"/>
      <c r="P12" s="17"/>
      <c r="Q12" s="17"/>
      <c r="R12" s="1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64" ht="15.75" hidden="1" outlineLevel="1" x14ac:dyDescent="0.2">
      <c r="A13" s="34" t="s">
        <v>22</v>
      </c>
      <c r="B13" s="35"/>
      <c r="C13" s="36"/>
      <c r="D13" s="36"/>
      <c r="E13" s="37"/>
      <c r="F13" s="38"/>
      <c r="G13" s="26"/>
      <c r="H13" s="39"/>
      <c r="I13" s="36"/>
      <c r="J13" s="40"/>
      <c r="K13" s="17"/>
      <c r="L13" s="13"/>
      <c r="M13" s="17"/>
      <c r="N13" s="17"/>
      <c r="O13" s="17"/>
      <c r="P13" s="17"/>
      <c r="Q13" s="17"/>
      <c r="R13" s="17"/>
    </row>
    <row r="14" spans="1:64" s="31" customFormat="1" ht="22.5" customHeight="1" collapsed="1" x14ac:dyDescent="0.2">
      <c r="A14" s="21" t="s">
        <v>23</v>
      </c>
      <c r="B14" s="32" t="s">
        <v>24</v>
      </c>
      <c r="C14" s="23"/>
      <c r="D14" s="23"/>
      <c r="E14" s="25">
        <f>SUM(E15:E17)</f>
        <v>3582800.5216685962</v>
      </c>
      <c r="F14" s="25">
        <f>SUM(F15:F17)</f>
        <v>206154.96999999997</v>
      </c>
      <c r="G14" s="26">
        <v>0</v>
      </c>
      <c r="H14" s="33">
        <f>SUM(H15:H15)</f>
        <v>88.8</v>
      </c>
      <c r="I14" s="23"/>
      <c r="J14" s="28">
        <f>SUM(J15:J15)</f>
        <v>0</v>
      </c>
      <c r="K14" s="17"/>
      <c r="L14" s="29"/>
      <c r="M14" s="17"/>
      <c r="N14" s="17"/>
      <c r="O14" s="17"/>
      <c r="P14" s="17"/>
      <c r="Q14" s="17"/>
      <c r="R14" s="1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</row>
    <row r="15" spans="1:64" s="1" customFormat="1" ht="25.5" x14ac:dyDescent="0.2">
      <c r="A15" s="34" t="s">
        <v>25</v>
      </c>
      <c r="B15" s="41" t="s">
        <v>26</v>
      </c>
      <c r="C15" s="42">
        <v>2017</v>
      </c>
      <c r="D15" s="42">
        <v>2027</v>
      </c>
      <c r="E15" s="43">
        <v>337425.28</v>
      </c>
      <c r="F15" s="44">
        <v>33198.089999999997</v>
      </c>
      <c r="G15" s="45" t="s">
        <v>27</v>
      </c>
      <c r="H15" s="46">
        <v>88.8</v>
      </c>
      <c r="I15" s="47" t="s">
        <v>28</v>
      </c>
      <c r="J15" s="48">
        <v>0</v>
      </c>
      <c r="K15" s="49"/>
      <c r="L15" s="13"/>
      <c r="M15" s="17"/>
      <c r="N15" s="17"/>
      <c r="O15" s="17"/>
      <c r="P15" s="17"/>
      <c r="Q15" s="17"/>
      <c r="R15" s="17"/>
    </row>
    <row r="16" spans="1:64" s="1" customFormat="1" ht="25.5" x14ac:dyDescent="0.2">
      <c r="A16" s="34" t="s">
        <v>29</v>
      </c>
      <c r="B16" s="41" t="s">
        <v>30</v>
      </c>
      <c r="C16" s="42">
        <v>2022</v>
      </c>
      <c r="D16" s="42">
        <v>2026</v>
      </c>
      <c r="E16" s="43">
        <f>3462038.62/1.2</f>
        <v>2885032.1833333336</v>
      </c>
      <c r="F16" s="44">
        <v>15629.64</v>
      </c>
      <c r="G16" s="45" t="s">
        <v>31</v>
      </c>
      <c r="H16" s="50">
        <v>506.95</v>
      </c>
      <c r="I16" s="47" t="s">
        <v>32</v>
      </c>
      <c r="J16" s="48"/>
      <c r="K16" s="49"/>
      <c r="L16" s="13"/>
      <c r="M16" s="17"/>
      <c r="N16" s="17"/>
      <c r="O16" s="17"/>
      <c r="P16" s="17"/>
      <c r="Q16" s="17"/>
      <c r="R16" s="17"/>
    </row>
    <row r="17" spans="1:64" s="1" customFormat="1" ht="25.5" x14ac:dyDescent="0.2">
      <c r="A17" s="34" t="s">
        <v>33</v>
      </c>
      <c r="B17" s="51" t="s">
        <v>34</v>
      </c>
      <c r="C17" s="42">
        <v>2021</v>
      </c>
      <c r="D17" s="42">
        <v>2024</v>
      </c>
      <c r="E17" s="43">
        <v>360343.05833526247</v>
      </c>
      <c r="F17" s="44">
        <v>157327.24</v>
      </c>
      <c r="G17" s="45" t="s">
        <v>31</v>
      </c>
      <c r="H17" s="46">
        <v>91.8</v>
      </c>
      <c r="I17" s="47" t="s">
        <v>35</v>
      </c>
      <c r="J17" s="48">
        <v>31</v>
      </c>
      <c r="K17" s="49"/>
      <c r="L17" s="13"/>
      <c r="M17" s="17"/>
      <c r="N17" s="17"/>
      <c r="O17" s="17"/>
      <c r="P17" s="17"/>
      <c r="Q17" s="17"/>
      <c r="R17" s="17"/>
    </row>
    <row r="18" spans="1:64" s="31" customFormat="1" ht="15.75" x14ac:dyDescent="0.2">
      <c r="A18" s="21" t="s">
        <v>36</v>
      </c>
      <c r="B18" s="32" t="s">
        <v>37</v>
      </c>
      <c r="C18" s="52"/>
      <c r="D18" s="52"/>
      <c r="E18" s="25">
        <f>SUM(E19:E19)</f>
        <v>4716.28</v>
      </c>
      <c r="F18" s="25">
        <f>SUM(F19:F19)</f>
        <v>4331.84</v>
      </c>
      <c r="G18" s="26" t="s">
        <v>38</v>
      </c>
      <c r="H18" s="33">
        <f>H19</f>
        <v>0</v>
      </c>
      <c r="I18" s="23"/>
      <c r="J18" s="28">
        <f>J19</f>
        <v>0</v>
      </c>
      <c r="K18" s="53"/>
      <c r="L18" s="29"/>
      <c r="M18" s="17"/>
      <c r="N18" s="17"/>
      <c r="O18" s="17"/>
      <c r="P18" s="17"/>
      <c r="Q18" s="17"/>
      <c r="R18" s="1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</row>
    <row r="19" spans="1:64" s="30" customFormat="1" ht="30.75" customHeight="1" outlineLevel="1" x14ac:dyDescent="0.25">
      <c r="A19" s="34" t="s">
        <v>39</v>
      </c>
      <c r="B19" s="41" t="s">
        <v>40</v>
      </c>
      <c r="C19" s="42">
        <v>2022</v>
      </c>
      <c r="D19" s="42">
        <v>2023</v>
      </c>
      <c r="E19" s="44">
        <v>4716.28</v>
      </c>
      <c r="F19" s="54">
        <v>4331.84</v>
      </c>
      <c r="G19" s="45" t="s">
        <v>38</v>
      </c>
      <c r="H19" s="55"/>
      <c r="I19" s="46"/>
      <c r="J19" s="48"/>
      <c r="K19" s="53"/>
      <c r="L19" s="29"/>
      <c r="M19" s="17"/>
      <c r="N19" s="17"/>
      <c r="O19" s="17"/>
      <c r="P19" s="17"/>
      <c r="Q19" s="17"/>
      <c r="R19" s="17"/>
    </row>
    <row r="20" spans="1:64" s="31" customFormat="1" ht="14.25" customHeight="1" x14ac:dyDescent="0.2">
      <c r="A20" s="21" t="s">
        <v>41</v>
      </c>
      <c r="B20" s="32" t="s">
        <v>42</v>
      </c>
      <c r="C20" s="52">
        <v>2019</v>
      </c>
      <c r="D20" s="52">
        <v>2021</v>
      </c>
      <c r="E20" s="25">
        <f>SUM(E21:E27)</f>
        <v>8973.68</v>
      </c>
      <c r="F20" s="25">
        <f>SUM(F21:F27)</f>
        <v>3989.5099999999998</v>
      </c>
      <c r="G20" s="26" t="s">
        <v>38</v>
      </c>
      <c r="H20" s="23">
        <v>0</v>
      </c>
      <c r="I20" s="23"/>
      <c r="J20" s="56">
        <v>0</v>
      </c>
      <c r="K20" s="53"/>
      <c r="L20" s="29"/>
      <c r="M20" s="17"/>
      <c r="N20" s="17"/>
      <c r="O20" s="17"/>
      <c r="P20" s="17"/>
      <c r="Q20" s="17"/>
      <c r="R20" s="1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</row>
    <row r="21" spans="1:64" s="30" customFormat="1" ht="44.25" customHeight="1" outlineLevel="1" x14ac:dyDescent="0.25">
      <c r="A21" s="34" t="s">
        <v>43</v>
      </c>
      <c r="B21" s="41" t="s">
        <v>44</v>
      </c>
      <c r="C21" s="42">
        <v>2022</v>
      </c>
      <c r="D21" s="42">
        <v>2023</v>
      </c>
      <c r="E21" s="44">
        <v>1447.23</v>
      </c>
      <c r="F21" s="54">
        <v>781.66</v>
      </c>
      <c r="G21" s="45" t="s">
        <v>38</v>
      </c>
      <c r="H21" s="55">
        <v>0</v>
      </c>
      <c r="I21" s="46"/>
      <c r="J21" s="48">
        <v>0</v>
      </c>
      <c r="K21" s="53"/>
      <c r="L21" s="57"/>
      <c r="M21" s="17"/>
      <c r="N21" s="17"/>
      <c r="O21" s="17"/>
      <c r="P21" s="17"/>
      <c r="Q21" s="17"/>
      <c r="R21" s="17"/>
    </row>
    <row r="22" spans="1:64" s="1" customFormat="1" ht="44.25" customHeight="1" outlineLevel="1" x14ac:dyDescent="0.2">
      <c r="A22" s="1" t="s">
        <v>45</v>
      </c>
      <c r="B22" s="41" t="s">
        <v>46</v>
      </c>
      <c r="C22" s="42">
        <v>2022</v>
      </c>
      <c r="D22" s="42">
        <v>2022</v>
      </c>
      <c r="E22" s="44">
        <v>627.51</v>
      </c>
      <c r="F22" s="44">
        <v>627.51</v>
      </c>
      <c r="G22" s="45" t="s">
        <v>38</v>
      </c>
      <c r="H22" s="55">
        <v>0</v>
      </c>
      <c r="I22" s="46"/>
      <c r="J22" s="48">
        <v>0</v>
      </c>
      <c r="K22" s="17"/>
      <c r="L22" s="13"/>
      <c r="M22" s="17"/>
      <c r="N22" s="17"/>
      <c r="O22" s="17"/>
      <c r="P22" s="17"/>
      <c r="Q22" s="17"/>
      <c r="R22" s="17"/>
    </row>
    <row r="23" spans="1:64" s="1" customFormat="1" ht="44.25" customHeight="1" outlineLevel="1" x14ac:dyDescent="0.2">
      <c r="A23" s="34" t="s">
        <v>47</v>
      </c>
      <c r="B23" s="41" t="s">
        <v>48</v>
      </c>
      <c r="C23" s="42">
        <v>2022</v>
      </c>
      <c r="D23" s="42">
        <v>2023</v>
      </c>
      <c r="E23" s="44">
        <v>1039.07</v>
      </c>
      <c r="F23" s="44">
        <v>1039.07</v>
      </c>
      <c r="G23" s="58" t="s">
        <v>38</v>
      </c>
      <c r="H23" s="55">
        <v>0</v>
      </c>
      <c r="I23" s="46"/>
      <c r="J23" s="48">
        <v>0</v>
      </c>
      <c r="K23" s="17"/>
      <c r="L23" s="13"/>
      <c r="M23" s="17"/>
      <c r="N23" s="17"/>
      <c r="O23" s="17"/>
      <c r="P23" s="17"/>
      <c r="Q23" s="17"/>
      <c r="R23" s="17"/>
    </row>
    <row r="24" spans="1:64" s="1" customFormat="1" ht="44.25" customHeight="1" outlineLevel="1" x14ac:dyDescent="0.2">
      <c r="A24" s="34" t="s">
        <v>49</v>
      </c>
      <c r="B24" s="41" t="s">
        <v>50</v>
      </c>
      <c r="C24" s="42">
        <v>2022</v>
      </c>
      <c r="D24" s="42">
        <v>2022</v>
      </c>
      <c r="E24" s="44">
        <v>774.12</v>
      </c>
      <c r="F24" s="44">
        <v>774.12</v>
      </c>
      <c r="G24" s="58" t="s">
        <v>38</v>
      </c>
      <c r="H24" s="55">
        <v>0</v>
      </c>
      <c r="I24" s="46"/>
      <c r="J24" s="48">
        <v>0</v>
      </c>
      <c r="K24" s="17"/>
      <c r="L24" s="13"/>
      <c r="M24" s="17"/>
      <c r="N24" s="17"/>
      <c r="O24" s="17"/>
      <c r="P24" s="17"/>
      <c r="Q24" s="17"/>
      <c r="R24" s="17"/>
    </row>
    <row r="25" spans="1:64" s="1" customFormat="1" ht="44.25" customHeight="1" outlineLevel="1" x14ac:dyDescent="0.2">
      <c r="A25" s="34" t="s">
        <v>51</v>
      </c>
      <c r="B25" s="59" t="s">
        <v>52</v>
      </c>
      <c r="C25" s="42">
        <v>2021</v>
      </c>
      <c r="D25" s="42">
        <v>2023</v>
      </c>
      <c r="E25" s="44">
        <v>589.66999999999996</v>
      </c>
      <c r="F25" s="44">
        <v>454.85</v>
      </c>
      <c r="G25" s="58" t="s">
        <v>38</v>
      </c>
      <c r="H25" s="55">
        <v>0</v>
      </c>
      <c r="I25" s="46"/>
      <c r="J25" s="48">
        <v>0</v>
      </c>
      <c r="K25" s="17"/>
      <c r="L25" s="13"/>
      <c r="M25" s="17"/>
      <c r="N25" s="17"/>
      <c r="O25" s="17"/>
      <c r="P25" s="17"/>
      <c r="Q25" s="17"/>
      <c r="R25" s="17"/>
    </row>
    <row r="26" spans="1:64" s="1" customFormat="1" ht="44.25" customHeight="1" outlineLevel="1" x14ac:dyDescent="0.2">
      <c r="A26" s="34" t="s">
        <v>53</v>
      </c>
      <c r="B26" s="60" t="s">
        <v>54</v>
      </c>
      <c r="C26" s="61">
        <v>2022</v>
      </c>
      <c r="D26" s="61">
        <v>2023</v>
      </c>
      <c r="E26" s="62">
        <v>3172.91</v>
      </c>
      <c r="F26" s="62">
        <v>233.13</v>
      </c>
      <c r="G26" s="58" t="s">
        <v>38</v>
      </c>
      <c r="H26" s="55">
        <v>0</v>
      </c>
      <c r="I26" s="46"/>
      <c r="J26" s="48">
        <v>0</v>
      </c>
      <c r="K26" s="17"/>
      <c r="L26" s="13"/>
      <c r="M26" s="17"/>
      <c r="N26" s="17"/>
      <c r="O26" s="17"/>
      <c r="P26" s="17"/>
      <c r="Q26" s="17"/>
      <c r="R26" s="17"/>
    </row>
    <row r="27" spans="1:64" s="1" customFormat="1" ht="38.25" outlineLevel="1" x14ac:dyDescent="0.2">
      <c r="A27" s="34" t="s">
        <v>55</v>
      </c>
      <c r="B27" s="60" t="s">
        <v>56</v>
      </c>
      <c r="C27" s="61">
        <v>2022</v>
      </c>
      <c r="D27" s="61">
        <v>2023</v>
      </c>
      <c r="E27" s="62">
        <v>1323.17</v>
      </c>
      <c r="F27" s="62">
        <v>79.17</v>
      </c>
      <c r="G27" s="58" t="s">
        <v>38</v>
      </c>
      <c r="H27" s="55">
        <v>0</v>
      </c>
      <c r="I27" s="46"/>
      <c r="J27" s="48">
        <v>0</v>
      </c>
      <c r="K27" s="17"/>
      <c r="L27" s="13"/>
      <c r="M27" s="17"/>
      <c r="N27" s="17"/>
      <c r="O27" s="17"/>
      <c r="P27" s="17"/>
      <c r="Q27" s="17"/>
      <c r="R27" s="17"/>
    </row>
    <row r="28" spans="1:64" s="31" customFormat="1" ht="33" customHeight="1" x14ac:dyDescent="0.2">
      <c r="A28" s="21" t="s">
        <v>57</v>
      </c>
      <c r="B28" s="63" t="s">
        <v>58</v>
      </c>
      <c r="C28" s="64"/>
      <c r="D28" s="64"/>
      <c r="E28" s="65">
        <f>SUM(E29:E36)</f>
        <v>31427.850000000002</v>
      </c>
      <c r="F28" s="65">
        <f>SUM(F29:F36)</f>
        <v>31427.850000000002</v>
      </c>
      <c r="G28" s="66" t="s">
        <v>59</v>
      </c>
      <c r="H28" s="67">
        <v>0</v>
      </c>
      <c r="I28" s="67"/>
      <c r="J28" s="67">
        <v>0</v>
      </c>
      <c r="K28" s="17"/>
      <c r="L28" s="29"/>
      <c r="M28" s="17"/>
      <c r="N28" s="17"/>
      <c r="O28" s="17"/>
      <c r="P28" s="17"/>
      <c r="Q28" s="17"/>
      <c r="R28" s="1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64" s="31" customFormat="1" ht="15.75" x14ac:dyDescent="0.2">
      <c r="A29" s="68" t="s">
        <v>60</v>
      </c>
      <c r="B29" s="69" t="s">
        <v>61</v>
      </c>
      <c r="C29" s="70">
        <v>2022</v>
      </c>
      <c r="D29" s="70">
        <v>2022</v>
      </c>
      <c r="E29" s="71">
        <v>2775.87</v>
      </c>
      <c r="F29" s="71">
        <v>2775.87</v>
      </c>
      <c r="G29" s="72" t="s">
        <v>62</v>
      </c>
      <c r="H29" s="73"/>
      <c r="I29" s="73"/>
      <c r="J29" s="73"/>
      <c r="K29" s="17"/>
      <c r="L29" s="29"/>
      <c r="M29" s="17"/>
      <c r="N29" s="17"/>
      <c r="O29" s="17"/>
      <c r="P29" s="17"/>
      <c r="Q29" s="17"/>
      <c r="R29" s="1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</row>
    <row r="30" spans="1:64" s="31" customFormat="1" ht="25.5" x14ac:dyDescent="0.2">
      <c r="A30" s="68" t="s">
        <v>63</v>
      </c>
      <c r="B30" s="69" t="s">
        <v>64</v>
      </c>
      <c r="C30" s="70">
        <v>2022</v>
      </c>
      <c r="D30" s="70">
        <v>2022</v>
      </c>
      <c r="E30" s="71">
        <v>3684.46</v>
      </c>
      <c r="F30" s="71">
        <v>3684.46</v>
      </c>
      <c r="G30" s="72" t="s">
        <v>65</v>
      </c>
      <c r="H30" s="73"/>
      <c r="I30" s="73"/>
      <c r="J30" s="73"/>
      <c r="K30" s="17"/>
      <c r="L30" s="29"/>
      <c r="M30" s="17"/>
      <c r="N30" s="17"/>
      <c r="O30" s="17"/>
      <c r="P30" s="17"/>
      <c r="Q30" s="17"/>
      <c r="R30" s="1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</row>
    <row r="31" spans="1:64" s="31" customFormat="1" ht="15.75" x14ac:dyDescent="0.2">
      <c r="A31" s="68" t="s">
        <v>66</v>
      </c>
      <c r="B31" s="69" t="s">
        <v>67</v>
      </c>
      <c r="C31" s="70">
        <v>2022</v>
      </c>
      <c r="D31" s="70">
        <v>2022</v>
      </c>
      <c r="E31" s="71">
        <v>8144.17</v>
      </c>
      <c r="F31" s="71">
        <v>8144.17</v>
      </c>
      <c r="G31" s="72" t="s">
        <v>38</v>
      </c>
      <c r="H31" s="73"/>
      <c r="I31" s="73"/>
      <c r="J31" s="73"/>
      <c r="K31" s="17"/>
      <c r="L31" s="29"/>
      <c r="M31" s="17"/>
      <c r="N31" s="17"/>
      <c r="O31" s="17"/>
      <c r="P31" s="17"/>
      <c r="Q31" s="17"/>
      <c r="R31" s="1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</row>
    <row r="32" spans="1:64" s="31" customFormat="1" ht="25.5" x14ac:dyDescent="0.2">
      <c r="A32" s="68" t="s">
        <v>68</v>
      </c>
      <c r="B32" s="69" t="s">
        <v>69</v>
      </c>
      <c r="C32" s="70">
        <v>2022</v>
      </c>
      <c r="D32" s="70">
        <v>2022</v>
      </c>
      <c r="E32" s="71">
        <v>14908.37</v>
      </c>
      <c r="F32" s="71">
        <v>14908.37</v>
      </c>
      <c r="G32" s="72" t="s">
        <v>65</v>
      </c>
      <c r="H32" s="73"/>
      <c r="I32" s="73"/>
      <c r="J32" s="73"/>
      <c r="K32" s="17"/>
      <c r="L32" s="29"/>
      <c r="M32" s="17"/>
      <c r="N32" s="17"/>
      <c r="O32" s="17"/>
      <c r="P32" s="17"/>
      <c r="Q32" s="17"/>
      <c r="R32" s="1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</row>
    <row r="33" spans="1:64" s="31" customFormat="1" ht="15.75" x14ac:dyDescent="0.2">
      <c r="A33" s="68" t="s">
        <v>70</v>
      </c>
      <c r="B33" s="69" t="s">
        <v>71</v>
      </c>
      <c r="C33" s="70">
        <v>2022</v>
      </c>
      <c r="D33" s="70">
        <v>2022</v>
      </c>
      <c r="E33" s="71">
        <v>205.49</v>
      </c>
      <c r="F33" s="71">
        <v>205.49</v>
      </c>
      <c r="G33" s="72" t="s">
        <v>38</v>
      </c>
      <c r="H33" s="73"/>
      <c r="I33" s="73"/>
      <c r="J33" s="73"/>
      <c r="K33" s="17"/>
      <c r="L33" s="29"/>
      <c r="M33" s="17"/>
      <c r="N33" s="17"/>
      <c r="O33" s="17"/>
      <c r="P33" s="17"/>
      <c r="Q33" s="17"/>
      <c r="R33" s="1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</row>
    <row r="34" spans="1:64" s="31" customFormat="1" ht="15.75" x14ac:dyDescent="0.2">
      <c r="A34" s="68" t="s">
        <v>72</v>
      </c>
      <c r="B34" s="69" t="s">
        <v>73</v>
      </c>
      <c r="C34" s="70">
        <v>2022</v>
      </c>
      <c r="D34" s="70">
        <v>2022</v>
      </c>
      <c r="E34" s="71">
        <v>1036.32</v>
      </c>
      <c r="F34" s="71">
        <v>1036.32</v>
      </c>
      <c r="G34" s="72" t="s">
        <v>38</v>
      </c>
      <c r="H34" s="73"/>
      <c r="I34" s="73"/>
      <c r="J34" s="73"/>
      <c r="K34" s="17"/>
      <c r="L34" s="29"/>
      <c r="M34" s="17"/>
      <c r="N34" s="17"/>
      <c r="O34" s="17"/>
      <c r="P34" s="17"/>
      <c r="Q34" s="17"/>
      <c r="R34" s="1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64" s="31" customFormat="1" ht="15.75" x14ac:dyDescent="0.2">
      <c r="A35" s="68" t="s">
        <v>74</v>
      </c>
      <c r="B35" s="69" t="s">
        <v>75</v>
      </c>
      <c r="C35" s="70">
        <v>2022</v>
      </c>
      <c r="D35" s="70">
        <v>2022</v>
      </c>
      <c r="E35" s="71">
        <v>454.42</v>
      </c>
      <c r="F35" s="71">
        <v>454.42</v>
      </c>
      <c r="G35" s="72" t="s">
        <v>38</v>
      </c>
      <c r="H35" s="73"/>
      <c r="I35" s="73"/>
      <c r="J35" s="73"/>
      <c r="K35" s="17"/>
      <c r="L35" s="29"/>
      <c r="M35" s="17"/>
      <c r="N35" s="17"/>
      <c r="O35" s="17"/>
      <c r="P35" s="17"/>
      <c r="Q35" s="17"/>
      <c r="R35" s="1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64" s="31" customFormat="1" ht="15.75" x14ac:dyDescent="0.2">
      <c r="A36" s="68" t="s">
        <v>76</v>
      </c>
      <c r="B36" s="69" t="s">
        <v>77</v>
      </c>
      <c r="C36" s="70">
        <v>2022</v>
      </c>
      <c r="D36" s="70">
        <v>2022</v>
      </c>
      <c r="E36" s="71">
        <v>218.75</v>
      </c>
      <c r="F36" s="71">
        <v>218.75</v>
      </c>
      <c r="G36" s="72" t="s">
        <v>38</v>
      </c>
      <c r="H36" s="73"/>
      <c r="I36" s="73"/>
      <c r="J36" s="73"/>
      <c r="K36" s="17"/>
      <c r="L36" s="29"/>
      <c r="M36" s="17"/>
      <c r="N36" s="17"/>
      <c r="O36" s="17"/>
      <c r="P36" s="17"/>
      <c r="Q36" s="17"/>
      <c r="R36" s="1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64" s="31" customFormat="1" ht="15.75" x14ac:dyDescent="0.2">
      <c r="A37" s="74" t="s">
        <v>78</v>
      </c>
      <c r="B37" s="75" t="s">
        <v>79</v>
      </c>
      <c r="C37" s="76"/>
      <c r="D37" s="76"/>
      <c r="E37" s="77">
        <v>0</v>
      </c>
      <c r="F37" s="77">
        <v>0</v>
      </c>
      <c r="G37" s="78">
        <v>0</v>
      </c>
      <c r="H37" s="76">
        <v>0</v>
      </c>
      <c r="I37" s="76"/>
      <c r="J37" s="76">
        <v>0</v>
      </c>
      <c r="K37" s="17"/>
      <c r="L37" s="29"/>
      <c r="M37" s="17"/>
      <c r="N37" s="17"/>
      <c r="O37" s="17"/>
      <c r="P37" s="17"/>
      <c r="Q37" s="17"/>
      <c r="R37" s="1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</row>
    <row r="38" spans="1:64" s="84" customFormat="1" ht="15.75" hidden="1" customHeight="1" outlineLevel="1" x14ac:dyDescent="0.2">
      <c r="A38" s="79" t="s">
        <v>80</v>
      </c>
      <c r="B38" s="80"/>
      <c r="C38" s="81"/>
      <c r="D38" s="81"/>
      <c r="E38" s="82">
        <v>0</v>
      </c>
      <c r="F38" s="82">
        <v>0</v>
      </c>
      <c r="G38" s="83"/>
      <c r="H38" s="81">
        <v>0</v>
      </c>
      <c r="I38" s="81"/>
      <c r="J38" s="81"/>
      <c r="K38" s="17"/>
      <c r="L38" s="13"/>
      <c r="M38" s="17"/>
      <c r="N38" s="17"/>
      <c r="O38" s="17"/>
      <c r="P38" s="17"/>
      <c r="Q38" s="17"/>
      <c r="R38" s="17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s="31" customFormat="1" ht="15.75" collapsed="1" x14ac:dyDescent="0.2">
      <c r="A39" s="21" t="s">
        <v>81</v>
      </c>
      <c r="B39" s="32" t="s">
        <v>82</v>
      </c>
      <c r="C39" s="81"/>
      <c r="D39" s="81"/>
      <c r="E39" s="82">
        <v>0</v>
      </c>
      <c r="F39" s="82">
        <v>0</v>
      </c>
      <c r="G39" s="83"/>
      <c r="H39" s="81">
        <v>0</v>
      </c>
      <c r="I39" s="81"/>
      <c r="J39" s="81">
        <v>0</v>
      </c>
      <c r="K39" s="17"/>
      <c r="L39" s="29"/>
      <c r="M39" s="17"/>
      <c r="N39" s="17"/>
      <c r="O39" s="17"/>
      <c r="P39" s="17"/>
      <c r="Q39" s="17"/>
      <c r="R39" s="1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ht="28.5" customHeight="1" x14ac:dyDescent="0.2">
      <c r="A40" s="85" t="s">
        <v>83</v>
      </c>
      <c r="B40" s="85"/>
      <c r="C40" s="85"/>
      <c r="D40" s="85"/>
      <c r="E40" s="85"/>
      <c r="F40" s="85"/>
      <c r="G40" s="85"/>
      <c r="H40" s="85"/>
      <c r="I40" s="85"/>
      <c r="J40" s="85"/>
      <c r="K40" s="86"/>
    </row>
    <row r="41" spans="1:64" ht="24.75" customHeight="1" x14ac:dyDescent="0.2">
      <c r="A41" s="87" t="s">
        <v>84</v>
      </c>
      <c r="B41" s="87"/>
      <c r="C41" s="87"/>
      <c r="D41" s="87"/>
      <c r="E41" s="87"/>
      <c r="F41" s="87"/>
      <c r="G41" s="87"/>
      <c r="H41" s="87"/>
      <c r="I41" s="87"/>
      <c r="J41" s="87"/>
      <c r="K41" s="2"/>
    </row>
    <row r="42" spans="1:64" ht="24.75" customHeight="1" x14ac:dyDescent="0.2">
      <c r="A42" s="87" t="s">
        <v>85</v>
      </c>
      <c r="B42" s="87"/>
      <c r="C42" s="87"/>
      <c r="D42" s="87"/>
      <c r="E42" s="87"/>
      <c r="F42" s="87"/>
      <c r="G42" s="87"/>
      <c r="H42" s="87"/>
      <c r="I42" s="87"/>
      <c r="J42" s="87"/>
      <c r="K42" s="2"/>
    </row>
    <row r="43" spans="1:64" ht="25.5" customHeight="1" x14ac:dyDescent="0.2">
      <c r="A43" s="87" t="s">
        <v>86</v>
      </c>
      <c r="B43" s="87"/>
      <c r="C43" s="87"/>
      <c r="D43" s="87"/>
      <c r="E43" s="87"/>
      <c r="F43" s="87"/>
      <c r="G43" s="87"/>
      <c r="H43" s="87"/>
      <c r="I43" s="87"/>
      <c r="J43" s="87"/>
      <c r="K43" s="2"/>
    </row>
    <row r="45" spans="1:64" ht="15.75" x14ac:dyDescent="0.25">
      <c r="L45" s="89"/>
    </row>
  </sheetData>
  <sheetProtection selectLockedCells="1" selectUnlockedCells="1"/>
  <mergeCells count="12">
    <mergeCell ref="A40:J40"/>
    <mergeCell ref="A41:J41"/>
    <mergeCell ref="A42:J42"/>
    <mergeCell ref="A43:J43"/>
    <mergeCell ref="A5:J5"/>
    <mergeCell ref="B6:J6"/>
    <mergeCell ref="A7:J7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факт</vt:lpstr>
      <vt:lpstr>'2022 факт'!Область_печати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2023-08-04T09:10:45Z</dcterms:created>
  <dcterms:modified xsi:type="dcterms:W3CDTF">2023-08-04T09:11:25Z</dcterms:modified>
</cp:coreProperties>
</file>