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22\"/>
    </mc:Choice>
  </mc:AlternateContent>
  <bookViews>
    <workbookView xWindow="0" yWindow="0" windowWidth="16380" windowHeight="8190" tabRatio="482"/>
  </bookViews>
  <sheets>
    <sheet name="2022 план" sheetId="1" r:id="rId1"/>
  </sheets>
  <definedNames>
    <definedName name="_xlnm.Print_Area" localSheetId="0">'2022 план'!$A$1:$J$42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9" i="1"/>
  <c r="E19" i="1"/>
  <c r="F17" i="1"/>
  <c r="E17" i="1"/>
  <c r="E25" i="1"/>
  <c r="F25" i="1"/>
  <c r="F14" i="1"/>
  <c r="E14" i="1" l="1"/>
  <c r="H14" i="1"/>
  <c r="J14" i="1"/>
  <c r="H17" i="1"/>
  <c r="J17" i="1"/>
  <c r="J12" i="1" l="1"/>
  <c r="J11" i="1" s="1"/>
  <c r="H12" i="1"/>
</calcChain>
</file>

<file path=xl/sharedStrings.xml><?xml version="1.0" encoding="utf-8"?>
<sst xmlns="http://schemas.openxmlformats.org/spreadsheetml/2006/main" count="95" uniqueCount="81">
  <si>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</si>
  <si>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</si>
  <si>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</si>
  <si>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</si>
  <si>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</si>
  <si>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</si>
  <si>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</si>
  <si>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</si>
  <si>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</si>
  <si>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</si>
  <si>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</si>
  <si>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</si>
  <si>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</si>
  <si>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</si>
  <si>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</si>
  <si>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</si>
  <si>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</si>
  <si>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</si>
  <si>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</si>
  <si>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</si>
  <si>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</si>
  <si>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</si>
  <si>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</si>
  <si>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</si>
  <si>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</si>
  <si>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</si>
  <si>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</si>
  <si>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</si>
  <si>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</si>
  <si>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</si>
  <si>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</si>
  <si>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</si>
  <si>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</si>
  <si>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</si>
  <si>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</si>
  <si>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</si>
  <si>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</si>
  <si>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</si>
  <si>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</si>
  <si>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</si>
  <si>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</si>
  <si>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</si>
  <si>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Амортизация</t>
  </si>
  <si>
    <t>-</t>
  </si>
  <si>
    <t>5.3.</t>
  </si>
  <si>
    <t>6.2.</t>
  </si>
  <si>
    <t>6.3.</t>
  </si>
  <si>
    <t>6.4.</t>
  </si>
  <si>
    <t>6.5.</t>
  </si>
  <si>
    <t>5.4.</t>
  </si>
  <si>
    <t>5.5.</t>
  </si>
  <si>
    <t>6.6.</t>
  </si>
  <si>
    <t>6.7</t>
  </si>
  <si>
    <t>6.8.</t>
  </si>
  <si>
    <t>6.9.</t>
  </si>
  <si>
    <t>Новые объекты</t>
  </si>
  <si>
    <t>Автомобиль RENAULT LOGAN (седан )</t>
  </si>
  <si>
    <t>Реконструкция объекта: "Газоснабжение прир.газом зданий Тюкалинского МУ ОАО "Омскоблгаз". Наружные газопроводы."(инв.№370120511)</t>
  </si>
  <si>
    <t>Информация об инвестиционных программах АО "Омскоблгаз" на 2022 год</t>
  </si>
  <si>
    <t>3.2.</t>
  </si>
  <si>
    <t>Объекты программы Догазификации</t>
  </si>
  <si>
    <t>Автомобиль LADA Largus универсал</t>
  </si>
  <si>
    <t>Заемные средства банков, объекты программы газификации</t>
  </si>
  <si>
    <t>Автомобиль ГАЗель 330263-240  (борт, комби) (CNG)</t>
  </si>
  <si>
    <t>Автомобиль ГАЗ-27527 "Соболь"  (5 штук)</t>
  </si>
  <si>
    <t>Экскаватор- погрузчик JCB</t>
  </si>
  <si>
    <t>Камаз 43253-3010-69 бортовой с КМУ SOOSAN SCS 524 STD</t>
  </si>
  <si>
    <t>Компьютеры</t>
  </si>
  <si>
    <t>Амортизация, 
Заемные средства банков, объекты программы газификации</t>
  </si>
  <si>
    <t>Оборудование для эксплуатации газового хозяйства</t>
  </si>
  <si>
    <t>Прочее оборудование</t>
  </si>
  <si>
    <t>6.10.</t>
  </si>
  <si>
    <t>Спецнадбавка, 
Кредиты банков и займы организаций, 
Другие источники</t>
  </si>
  <si>
    <t>Сеть газораспределения природного газа в р.п.Большеречье, Большереченского р-на Омской обл. (2 этап)</t>
  </si>
  <si>
    <t>Д 110, 63, 32 мм</t>
  </si>
  <si>
    <t>Гараж Кормиловского газового участка по адресу: Омская обл., р.п. Кормиловка, ул. Энергетиков, 2</t>
  </si>
  <si>
    <t>Рек.(модерн.) объекта: "Здание (мастерская), ул. Смирнова42" (инв. №133), расп. по адр: Омская обл. Калач р-н, г.Калачинск, Сист. газоснабж.Сист.отопл</t>
  </si>
  <si>
    <t xml:space="preserve">Тех перевор-е объекта «Газоснабжение прир. газом трансп.цеха ОАО «Омскоблгаз», г. Омск, ул. Мира №181А» (инв. №420120457). Замена ГРПШ </t>
  </si>
  <si>
    <t>5.2.</t>
  </si>
  <si>
    <t>Тех перевор-е объекта «Газоснабжение жилого сектора р.п. Марьяновка Марьяновского района Омской области» (инв. №170120460). Замена ГСГО</t>
  </si>
  <si>
    <t>Рек.(модерн-я) объекта«Распр.г/п-д д/газосн-я квартала жил.застр-ки в р-не 2 км от с.Пушкино в напр.д.Подг-ка(1 оч.)(№990210507).МонтажСист телеметрии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</si>
</sst>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  <numFmt numFmtId="168" formatCode="_-* #,##0.000_р_._-;\-* #,##0.000_р_._-;_-* \-??_р_._-;_-@_-"/>
  </numFmts>
  <fonts count="16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5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4" fillId="2" borderId="5" xfId="5" applyNumberFormat="1" applyFont="1" applyFill="1" applyBorder="1" applyAlignment="1" applyProtection="1">
      <alignment horizontal="center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49" fontId="4" fillId="2" borderId="6" xfId="5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49" fontId="4" fillId="2" borderId="9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" fontId="4" fillId="0" borderId="1" xfId="4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/>
    <xf numFmtId="166" fontId="4" fillId="0" borderId="1" xfId="0" applyNumberFormat="1" applyFont="1" applyFill="1" applyBorder="1"/>
    <xf numFmtId="164" fontId="4" fillId="6" borderId="1" xfId="0" applyNumberFormat="1" applyFont="1" applyFill="1" applyBorder="1"/>
    <xf numFmtId="4" fontId="6" fillId="7" borderId="1" xfId="0" applyNumberFormat="1" applyFont="1" applyFill="1" applyBorder="1" applyAlignment="1">
      <alignment horizontal="right"/>
    </xf>
    <xf numFmtId="166" fontId="6" fillId="6" borderId="1" xfId="0" applyNumberFormat="1" applyFont="1" applyFill="1" applyBorder="1"/>
    <xf numFmtId="165" fontId="6" fillId="6" borderId="1" xfId="0" applyNumberFormat="1" applyFont="1" applyFill="1" applyBorder="1"/>
    <xf numFmtId="164" fontId="4" fillId="7" borderId="1" xfId="0" applyNumberFormat="1" applyFont="1" applyFill="1" applyBorder="1"/>
    <xf numFmtId="4" fontId="4" fillId="7" borderId="1" xfId="0" applyNumberFormat="1" applyFont="1" applyFill="1" applyBorder="1" applyAlignment="1">
      <alignment horizontal="right"/>
    </xf>
    <xf numFmtId="166" fontId="4" fillId="7" borderId="1" xfId="0" applyNumberFormat="1" applyFont="1" applyFill="1" applyBorder="1"/>
    <xf numFmtId="167" fontId="4" fillId="0" borderId="1" xfId="0" applyNumberFormat="1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/>
    </xf>
    <xf numFmtId="166" fontId="4" fillId="6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7" xfId="0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/>
    <xf numFmtId="0" fontId="12" fillId="0" borderId="6" xfId="0" applyNumberFormat="1" applyFont="1" applyFill="1" applyBorder="1" applyAlignment="1">
      <alignment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vertical="top" wrapText="1"/>
    </xf>
    <xf numFmtId="164" fontId="4" fillId="8" borderId="2" xfId="0" applyNumberFormat="1" applyFont="1" applyFill="1" applyBorder="1"/>
    <xf numFmtId="4" fontId="6" fillId="8" borderId="2" xfId="0" applyNumberFormat="1" applyFont="1" applyFill="1" applyBorder="1" applyAlignment="1">
      <alignment horizontal="right"/>
    </xf>
    <xf numFmtId="164" fontId="4" fillId="8" borderId="1" xfId="0" applyNumberFormat="1" applyFont="1" applyFill="1" applyBorder="1"/>
    <xf numFmtId="4" fontId="6" fillId="8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167" fontId="14" fillId="7" borderId="1" xfId="0" applyNumberFormat="1" applyFont="1" applyFill="1" applyBorder="1" applyAlignment="1">
      <alignment horizontal="center" wrapText="1"/>
    </xf>
    <xf numFmtId="166" fontId="13" fillId="6" borderId="1" xfId="0" applyNumberFormat="1" applyFont="1" applyFill="1" applyBorder="1"/>
    <xf numFmtId="164" fontId="14" fillId="6" borderId="1" xfId="0" applyNumberFormat="1" applyFont="1" applyFill="1" applyBorder="1"/>
    <xf numFmtId="4" fontId="14" fillId="7" borderId="1" xfId="0" applyNumberFormat="1" applyFont="1" applyFill="1" applyBorder="1" applyAlignment="1">
      <alignment horizontal="right"/>
    </xf>
    <xf numFmtId="164" fontId="14" fillId="7" borderId="1" xfId="0" applyNumberFormat="1" applyFont="1" applyFill="1" applyBorder="1"/>
    <xf numFmtId="167" fontId="14" fillId="0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/>
    <xf numFmtId="167" fontId="14" fillId="0" borderId="1" xfId="0" applyNumberFormat="1" applyFont="1" applyFill="1" applyBorder="1" applyAlignment="1">
      <alignment horizontal="left" wrapText="1"/>
    </xf>
    <xf numFmtId="164" fontId="14" fillId="0" borderId="7" xfId="0" applyNumberFormat="1" applyFont="1" applyFill="1" applyBorder="1"/>
    <xf numFmtId="0" fontId="14" fillId="0" borderId="6" xfId="0" applyNumberFormat="1" applyFont="1" applyFill="1" applyBorder="1" applyAlignment="1">
      <alignment vertical="top"/>
    </xf>
    <xf numFmtId="0" fontId="14" fillId="0" borderId="8" xfId="0" applyNumberFormat="1" applyFont="1" applyFill="1" applyBorder="1" applyAlignment="1">
      <alignment vertical="top"/>
    </xf>
    <xf numFmtId="164" fontId="14" fillId="0" borderId="2" xfId="0" applyNumberFormat="1" applyFont="1" applyFill="1" applyBorder="1"/>
    <xf numFmtId="0" fontId="14" fillId="7" borderId="1" xfId="0" applyFont="1" applyFill="1" applyBorder="1" applyAlignment="1">
      <alignment horizontal="center"/>
    </xf>
    <xf numFmtId="4" fontId="6" fillId="8" borderId="10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0" fontId="14" fillId="0" borderId="7" xfId="0" applyNumberFormat="1" applyFont="1" applyFill="1" applyBorder="1" applyAlignment="1">
      <alignment vertical="top" wrapText="1"/>
    </xf>
    <xf numFmtId="164" fontId="4" fillId="8" borderId="6" xfId="0" applyNumberFormat="1" applyFont="1" applyFill="1" applyBorder="1"/>
    <xf numFmtId="167" fontId="4" fillId="8" borderId="6" xfId="0" applyNumberFormat="1" applyFont="1" applyFill="1" applyBorder="1" applyAlignment="1">
      <alignment horizontal="center" wrapText="1"/>
    </xf>
    <xf numFmtId="0" fontId="3" fillId="5" borderId="1" xfId="0" applyNumberFormat="1" applyFont="1" applyFill="1" applyBorder="1" applyAlignment="1">
      <alignment vertical="top" wrapText="1" indent="5"/>
    </xf>
    <xf numFmtId="4" fontId="4" fillId="0" borderId="1" xfId="0" applyNumberFormat="1" applyFont="1" applyFill="1" applyBorder="1" applyAlignment="1">
      <alignment horizontal="right" vertical="center"/>
    </xf>
    <xf numFmtId="164" fontId="14" fillId="0" borderId="1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68" fontId="4" fillId="0" borderId="1" xfId="0" applyNumberFormat="1" applyFont="1" applyFill="1" applyBorder="1"/>
    <xf numFmtId="2" fontId="15" fillId="0" borderId="1" xfId="0" applyNumberFormat="1" applyFont="1" applyFill="1" applyBorder="1" applyAlignment="1">
      <alignment horizontal="right"/>
    </xf>
    <xf numFmtId="168" fontId="6" fillId="6" borderId="1" xfId="0" applyNumberFormat="1" applyFont="1" applyFill="1" applyBorder="1" applyAlignment="1">
      <alignment horizontal="center"/>
    </xf>
    <xf numFmtId="168" fontId="6" fillId="6" borderId="1" xfId="0" applyNumberFormat="1" applyFont="1" applyFill="1" applyBorder="1"/>
    <xf numFmtId="168" fontId="4" fillId="7" borderId="1" xfId="0" applyNumberFormat="1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5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1" fontId="10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zoomScale="89" zoomScaleNormal="89" zoomScaleSheetLayoutView="80" workbookViewId="0">
      <selection activeCell="P32" sqref="P32"/>
    </sheetView>
  </sheetViews>
  <sheetFormatPr defaultRowHeight="12.75" outlineLevelRow="1" x14ac:dyDescent="0.2"/>
  <cols>
    <col min="1" max="1" width="5.28515625" style="1" customWidth="1"/>
    <col min="2" max="2" width="89.140625" style="2" customWidth="1"/>
    <col min="3" max="3" width="7" style="1" customWidth="1"/>
    <col min="4" max="4" width="9.140625" style="1" customWidth="1"/>
    <col min="5" max="5" width="12.28515625" style="1" customWidth="1"/>
    <col min="6" max="6" width="11" style="1" customWidth="1"/>
    <col min="7" max="7" width="23.85546875" style="1" customWidth="1"/>
    <col min="8" max="8" width="12.7109375" style="1" customWidth="1"/>
    <col min="9" max="9" width="13.5703125" style="1" customWidth="1"/>
    <col min="10" max="10" width="16.42578125" style="1" customWidth="1"/>
    <col min="11" max="11" width="10.28515625" style="82" customWidth="1"/>
    <col min="12" max="12" width="11.7109375" style="82" customWidth="1"/>
    <col min="13" max="13" width="11" style="82" customWidth="1"/>
    <col min="14" max="20" width="6.5703125" style="82" customWidth="1"/>
    <col min="21" max="26" width="9.140625" style="82"/>
    <col min="27" max="16384" width="9.140625" style="1"/>
  </cols>
  <sheetData>
    <row r="1" spans="1:26" s="82" customFormat="1" ht="18.75" customHeight="1" x14ac:dyDescent="0.25">
      <c r="B1" s="97"/>
      <c r="J1" s="99" t="s">
        <v>18</v>
      </c>
      <c r="L1" s="83"/>
      <c r="R1" s="84"/>
    </row>
    <row r="2" spans="1:26" s="82" customFormat="1" ht="15.75" x14ac:dyDescent="0.25">
      <c r="B2" s="97"/>
      <c r="J2" s="99" t="s">
        <v>0</v>
      </c>
      <c r="L2" s="83"/>
      <c r="R2" s="84"/>
    </row>
    <row r="3" spans="1:26" s="82" customFormat="1" ht="15.75" x14ac:dyDescent="0.25">
      <c r="B3" s="97"/>
      <c r="J3" s="99" t="s">
        <v>1</v>
      </c>
      <c r="L3" s="83"/>
      <c r="R3" s="84"/>
    </row>
    <row r="4" spans="1:26" s="82" customFormat="1" ht="26.25" customHeight="1" x14ac:dyDescent="0.2">
      <c r="B4" s="97"/>
      <c r="L4" s="83"/>
    </row>
    <row r="5" spans="1:26" s="82" customFormat="1" ht="15.75" customHeight="1" x14ac:dyDescent="0.25">
      <c r="A5" s="100" t="s">
        <v>58</v>
      </c>
      <c r="B5" s="100"/>
      <c r="C5" s="100"/>
      <c r="D5" s="100"/>
      <c r="E5" s="100"/>
      <c r="F5" s="100"/>
      <c r="G5" s="100"/>
      <c r="H5" s="100"/>
      <c r="I5" s="100"/>
      <c r="J5" s="100"/>
      <c r="K5" s="85"/>
      <c r="L5" s="86"/>
      <c r="M5" s="85"/>
      <c r="N5" s="85"/>
      <c r="O5" s="85"/>
      <c r="P5" s="85"/>
      <c r="Q5" s="85"/>
      <c r="R5" s="85"/>
      <c r="S5" s="85"/>
      <c r="T5" s="85"/>
    </row>
    <row r="6" spans="1:26" s="82" customFormat="1" ht="12.75" customHeight="1" x14ac:dyDescent="0.2">
      <c r="A6" s="101"/>
      <c r="B6" s="102" t="s">
        <v>2</v>
      </c>
      <c r="C6" s="102"/>
      <c r="D6" s="102"/>
      <c r="E6" s="102"/>
      <c r="F6" s="102"/>
      <c r="G6" s="102"/>
      <c r="H6" s="102"/>
      <c r="I6" s="102"/>
      <c r="J6" s="102"/>
      <c r="K6" s="87"/>
      <c r="L6" s="88"/>
      <c r="M6" s="89"/>
      <c r="N6" s="89"/>
      <c r="O6" s="89"/>
      <c r="P6" s="89"/>
      <c r="Q6" s="89"/>
      <c r="R6" s="89"/>
      <c r="S6" s="90"/>
    </row>
    <row r="7" spans="1:26" s="82" customFormat="1" ht="15.75" customHeight="1" x14ac:dyDescent="0.2">
      <c r="A7" s="103" t="s">
        <v>19</v>
      </c>
      <c r="B7" s="103"/>
      <c r="C7" s="103"/>
      <c r="D7" s="103"/>
      <c r="E7" s="103"/>
      <c r="F7" s="103"/>
      <c r="G7" s="103"/>
      <c r="H7" s="103"/>
      <c r="I7" s="103"/>
      <c r="J7" s="103"/>
      <c r="K7" s="91"/>
      <c r="L7" s="88"/>
      <c r="M7" s="91"/>
      <c r="N7" s="91"/>
      <c r="O7" s="91"/>
      <c r="P7" s="91"/>
      <c r="Q7" s="91"/>
      <c r="R7" s="91"/>
      <c r="S7" s="91"/>
      <c r="T7" s="91"/>
    </row>
    <row r="8" spans="1:26" ht="15.75" x14ac:dyDescent="0.2">
      <c r="J8" s="8"/>
      <c r="K8" s="91"/>
      <c r="L8" s="88"/>
      <c r="M8" s="91"/>
      <c r="N8" s="91"/>
      <c r="O8" s="91"/>
      <c r="P8" s="91"/>
      <c r="Q8" s="91"/>
      <c r="R8" s="91"/>
    </row>
    <row r="9" spans="1:26" ht="45.75" customHeight="1" x14ac:dyDescent="0.2">
      <c r="A9" s="52" t="s">
        <v>3</v>
      </c>
      <c r="B9" s="52" t="s">
        <v>4</v>
      </c>
      <c r="C9" s="52" t="s">
        <v>20</v>
      </c>
      <c r="D9" s="52"/>
      <c r="E9" s="52" t="s">
        <v>21</v>
      </c>
      <c r="F9" s="52"/>
      <c r="G9" s="52"/>
      <c r="H9" s="52" t="s">
        <v>5</v>
      </c>
      <c r="I9" s="52"/>
      <c r="J9" s="52"/>
      <c r="K9" s="91"/>
      <c r="L9" s="88"/>
      <c r="M9" s="91"/>
      <c r="N9" s="91"/>
      <c r="O9" s="91"/>
      <c r="P9" s="91"/>
      <c r="Q9" s="91"/>
      <c r="R9" s="91"/>
    </row>
    <row r="10" spans="1:26" ht="70.5" customHeight="1" x14ac:dyDescent="0.2">
      <c r="A10" s="52"/>
      <c r="B10" s="52"/>
      <c r="C10" s="4" t="s">
        <v>22</v>
      </c>
      <c r="D10" s="4" t="s">
        <v>23</v>
      </c>
      <c r="E10" s="5" t="s">
        <v>24</v>
      </c>
      <c r="F10" s="5" t="s">
        <v>25</v>
      </c>
      <c r="G10" s="4" t="s">
        <v>26</v>
      </c>
      <c r="H10" s="4" t="s">
        <v>27</v>
      </c>
      <c r="I10" s="4" t="s">
        <v>28</v>
      </c>
      <c r="J10" s="4" t="s">
        <v>29</v>
      </c>
      <c r="K10" s="91"/>
      <c r="L10" s="88"/>
      <c r="M10" s="91"/>
      <c r="N10" s="91"/>
      <c r="O10" s="91"/>
      <c r="P10" s="91"/>
      <c r="Q10" s="91"/>
      <c r="R10" s="91"/>
    </row>
    <row r="11" spans="1:26" s="11" customFormat="1" ht="15.75" x14ac:dyDescent="0.2">
      <c r="A11" s="9">
        <v>1</v>
      </c>
      <c r="B11" s="10" t="s">
        <v>30</v>
      </c>
      <c r="C11" s="31"/>
      <c r="D11" s="31"/>
      <c r="E11" s="32"/>
      <c r="F11" s="32">
        <f>F12+F25+F36+F38</f>
        <v>143928.79999999999</v>
      </c>
      <c r="G11" s="55"/>
      <c r="H11" s="79" t="s">
        <v>43</v>
      </c>
      <c r="I11" s="56"/>
      <c r="J11" s="33">
        <f>J12+J19+J25+J36+J38</f>
        <v>0</v>
      </c>
      <c r="K11" s="91"/>
      <c r="L11" s="92"/>
      <c r="M11" s="91"/>
      <c r="N11" s="91"/>
      <c r="O11" s="91"/>
      <c r="P11" s="91"/>
      <c r="Q11" s="91"/>
      <c r="R11" s="91"/>
      <c r="S11" s="93"/>
      <c r="T11" s="93"/>
      <c r="U11" s="93"/>
      <c r="V11" s="93"/>
      <c r="W11" s="93"/>
      <c r="X11" s="93"/>
      <c r="Y11" s="93"/>
      <c r="Z11" s="93"/>
    </row>
    <row r="12" spans="1:26" s="11" customFormat="1" ht="18" customHeight="1" x14ac:dyDescent="0.2">
      <c r="A12" s="9">
        <v>2</v>
      </c>
      <c r="B12" s="12" t="s">
        <v>6</v>
      </c>
      <c r="C12" s="31"/>
      <c r="D12" s="31"/>
      <c r="E12" s="32"/>
      <c r="F12" s="32">
        <f>F14+F17+F19</f>
        <v>117303.43999999999</v>
      </c>
      <c r="G12" s="55"/>
      <c r="H12" s="80">
        <f>H14+H17</f>
        <v>14.791</v>
      </c>
      <c r="I12" s="57"/>
      <c r="J12" s="33">
        <f>J14+J17</f>
        <v>0</v>
      </c>
      <c r="K12" s="91"/>
      <c r="L12" s="92"/>
      <c r="M12" s="91"/>
      <c r="N12" s="91"/>
      <c r="O12" s="91"/>
      <c r="P12" s="91"/>
      <c r="Q12" s="91"/>
      <c r="R12" s="91"/>
      <c r="S12" s="93"/>
      <c r="T12" s="93"/>
      <c r="U12" s="93"/>
      <c r="V12" s="93"/>
      <c r="W12" s="93"/>
      <c r="X12" s="93"/>
      <c r="Y12" s="93"/>
      <c r="Z12" s="93"/>
    </row>
    <row r="13" spans="1:26" ht="15.75" hidden="1" outlineLevel="1" x14ac:dyDescent="0.2">
      <c r="A13" s="13" t="s">
        <v>7</v>
      </c>
      <c r="B13" s="14"/>
      <c r="C13" s="35"/>
      <c r="D13" s="35"/>
      <c r="E13" s="36"/>
      <c r="F13" s="58"/>
      <c r="G13" s="55"/>
      <c r="H13" s="81"/>
      <c r="I13" s="59"/>
      <c r="J13" s="37"/>
      <c r="K13" s="91"/>
      <c r="L13" s="88"/>
      <c r="M13" s="91"/>
      <c r="N13" s="91"/>
      <c r="O13" s="91"/>
      <c r="P13" s="91"/>
      <c r="Q13" s="91"/>
      <c r="R13" s="91"/>
    </row>
    <row r="14" spans="1:26" s="11" customFormat="1" ht="15.75" collapsed="1" x14ac:dyDescent="0.2">
      <c r="A14" s="9" t="s">
        <v>8</v>
      </c>
      <c r="B14" s="12" t="s">
        <v>31</v>
      </c>
      <c r="C14" s="31"/>
      <c r="D14" s="31"/>
      <c r="E14" s="32">
        <f>SUM(E15:E15)</f>
        <v>337425.28</v>
      </c>
      <c r="F14" s="32">
        <f>SUM(F15:F16)</f>
        <v>112433.34</v>
      </c>
      <c r="G14" s="55"/>
      <c r="H14" s="80">
        <f>SUM(H15:H15)</f>
        <v>14.791</v>
      </c>
      <c r="I14" s="57"/>
      <c r="J14" s="33">
        <f>SUM(J15:J15)</f>
        <v>0</v>
      </c>
      <c r="K14" s="91"/>
      <c r="L14" s="92"/>
      <c r="M14" s="91"/>
      <c r="N14" s="91"/>
      <c r="O14" s="91"/>
      <c r="P14" s="91"/>
      <c r="Q14" s="91"/>
      <c r="R14" s="91"/>
      <c r="S14" s="93"/>
      <c r="T14" s="93"/>
      <c r="U14" s="93"/>
      <c r="V14" s="93"/>
      <c r="W14" s="93"/>
      <c r="X14" s="93"/>
      <c r="Y14" s="93"/>
      <c r="Z14" s="93"/>
    </row>
    <row r="15" spans="1:26" ht="25.5" x14ac:dyDescent="0.2">
      <c r="A15" s="13" t="s">
        <v>9</v>
      </c>
      <c r="B15" s="20" t="s">
        <v>73</v>
      </c>
      <c r="C15" s="25">
        <v>2017</v>
      </c>
      <c r="D15" s="25">
        <v>2027</v>
      </c>
      <c r="E15" s="26">
        <v>337425.28</v>
      </c>
      <c r="F15" s="27">
        <v>3115.09</v>
      </c>
      <c r="G15" s="28" t="s">
        <v>41</v>
      </c>
      <c r="H15" s="77">
        <v>14.791</v>
      </c>
      <c r="I15" s="38" t="s">
        <v>74</v>
      </c>
      <c r="J15" s="30">
        <v>0</v>
      </c>
      <c r="K15" s="94"/>
      <c r="L15" s="88"/>
      <c r="M15" s="91"/>
      <c r="N15" s="91"/>
      <c r="O15" s="91"/>
      <c r="P15" s="91"/>
      <c r="Q15" s="91"/>
      <c r="R15" s="91"/>
    </row>
    <row r="16" spans="1:26" ht="51" x14ac:dyDescent="0.2">
      <c r="A16" s="13" t="s">
        <v>59</v>
      </c>
      <c r="B16" s="20" t="s">
        <v>60</v>
      </c>
      <c r="C16" s="76">
        <v>2022</v>
      </c>
      <c r="D16" s="76">
        <v>2023</v>
      </c>
      <c r="E16" s="74">
        <v>109318.25</v>
      </c>
      <c r="F16" s="74">
        <v>109318.25</v>
      </c>
      <c r="G16" s="28" t="s">
        <v>72</v>
      </c>
      <c r="H16" s="61"/>
      <c r="I16" s="62"/>
      <c r="J16" s="30"/>
      <c r="K16" s="94"/>
      <c r="L16" s="88"/>
      <c r="M16" s="91"/>
      <c r="N16" s="91"/>
      <c r="O16" s="91"/>
      <c r="P16" s="91"/>
      <c r="Q16" s="91"/>
      <c r="R16" s="91"/>
    </row>
    <row r="17" spans="1:26" s="11" customFormat="1" ht="15.75" x14ac:dyDescent="0.2">
      <c r="A17" s="9" t="s">
        <v>10</v>
      </c>
      <c r="B17" s="12" t="s">
        <v>55</v>
      </c>
      <c r="C17" s="39"/>
      <c r="D17" s="39"/>
      <c r="E17" s="32">
        <f>E18</f>
        <v>1753.59</v>
      </c>
      <c r="F17" s="32">
        <f>F18</f>
        <v>1753.59</v>
      </c>
      <c r="G17" s="55"/>
      <c r="H17" s="34">
        <f>SUM(H18:H18)</f>
        <v>0</v>
      </c>
      <c r="I17" s="57"/>
      <c r="J17" s="33">
        <f>SUM(J18:J18)</f>
        <v>0</v>
      </c>
      <c r="K17" s="95"/>
      <c r="L17" s="92"/>
      <c r="M17" s="91"/>
      <c r="N17" s="91"/>
      <c r="O17" s="91"/>
      <c r="P17" s="91"/>
      <c r="Q17" s="91"/>
      <c r="R17" s="91"/>
      <c r="S17" s="93"/>
      <c r="T17" s="93"/>
      <c r="U17" s="93"/>
      <c r="V17" s="93"/>
      <c r="W17" s="93"/>
      <c r="X17" s="93"/>
      <c r="Y17" s="93"/>
      <c r="Z17" s="93"/>
    </row>
    <row r="18" spans="1:26" ht="15.75" outlineLevel="1" x14ac:dyDescent="0.2">
      <c r="A18" s="13" t="s">
        <v>11</v>
      </c>
      <c r="B18" s="24" t="s">
        <v>75</v>
      </c>
      <c r="C18" s="25">
        <v>2022</v>
      </c>
      <c r="D18" s="25">
        <v>2022</v>
      </c>
      <c r="E18" s="26">
        <v>1753.59</v>
      </c>
      <c r="F18" s="26">
        <v>1753.59</v>
      </c>
      <c r="G18" s="43" t="s">
        <v>42</v>
      </c>
      <c r="H18" s="29"/>
      <c r="I18" s="60"/>
      <c r="J18" s="30"/>
      <c r="K18" s="95"/>
      <c r="L18" s="86"/>
      <c r="M18" s="91"/>
      <c r="N18" s="91"/>
      <c r="O18" s="91"/>
      <c r="P18" s="91"/>
      <c r="Q18" s="91"/>
      <c r="R18" s="91"/>
    </row>
    <row r="19" spans="1:26" s="11" customFormat="1" ht="14.25" customHeight="1" x14ac:dyDescent="0.2">
      <c r="A19" s="9" t="s">
        <v>12</v>
      </c>
      <c r="B19" s="12" t="s">
        <v>32</v>
      </c>
      <c r="C19" s="67"/>
      <c r="D19" s="67"/>
      <c r="E19" s="32">
        <f>SUM(E20:E24)</f>
        <v>3167.9700000000003</v>
      </c>
      <c r="F19" s="32">
        <f>SUM(F20:F24)</f>
        <v>3116.51</v>
      </c>
      <c r="G19" s="55"/>
      <c r="H19" s="31">
        <v>0</v>
      </c>
      <c r="I19" s="57"/>
      <c r="J19" s="40">
        <v>0</v>
      </c>
      <c r="K19" s="95"/>
      <c r="L19" s="92"/>
      <c r="M19" s="91"/>
      <c r="N19" s="91"/>
      <c r="O19" s="91"/>
      <c r="P19" s="91"/>
      <c r="Q19" s="91"/>
      <c r="R19" s="91"/>
      <c r="S19" s="93"/>
      <c r="T19" s="93"/>
      <c r="U19" s="93"/>
      <c r="V19" s="93"/>
      <c r="W19" s="93"/>
      <c r="X19" s="93"/>
      <c r="Y19" s="93"/>
      <c r="Z19" s="93"/>
    </row>
    <row r="20" spans="1:26" s="11" customFormat="1" ht="25.5" x14ac:dyDescent="0.2">
      <c r="A20" s="6" t="s">
        <v>14</v>
      </c>
      <c r="B20" s="21" t="s">
        <v>76</v>
      </c>
      <c r="C20" s="25">
        <v>2022</v>
      </c>
      <c r="D20" s="25">
        <v>2022</v>
      </c>
      <c r="E20" s="27">
        <v>561.92999999999995</v>
      </c>
      <c r="F20" s="27">
        <v>561.92999999999995</v>
      </c>
      <c r="G20" s="28" t="s">
        <v>42</v>
      </c>
      <c r="H20" s="41">
        <v>0</v>
      </c>
      <c r="I20" s="29"/>
      <c r="J20" s="30">
        <v>0</v>
      </c>
      <c r="K20" s="95"/>
      <c r="L20" s="92"/>
      <c r="M20" s="91"/>
      <c r="N20" s="91"/>
      <c r="O20" s="91"/>
      <c r="P20" s="91"/>
      <c r="Q20" s="91"/>
      <c r="R20" s="91"/>
      <c r="S20" s="93"/>
      <c r="T20" s="93"/>
      <c r="U20" s="93"/>
      <c r="V20" s="93"/>
      <c r="W20" s="93"/>
      <c r="X20" s="93"/>
      <c r="Y20" s="93"/>
      <c r="Z20" s="93"/>
    </row>
    <row r="21" spans="1:26" s="11" customFormat="1" ht="25.5" outlineLevel="1" x14ac:dyDescent="0.2">
      <c r="A21" s="6" t="s">
        <v>78</v>
      </c>
      <c r="B21" s="21" t="s">
        <v>77</v>
      </c>
      <c r="C21" s="25">
        <v>2022</v>
      </c>
      <c r="D21" s="25">
        <v>2022</v>
      </c>
      <c r="E21" s="27">
        <v>785.13</v>
      </c>
      <c r="F21" s="27">
        <v>785.13</v>
      </c>
      <c r="G21" s="28" t="s">
        <v>42</v>
      </c>
      <c r="H21" s="41">
        <v>0</v>
      </c>
      <c r="I21" s="29"/>
      <c r="J21" s="30">
        <v>0</v>
      </c>
      <c r="K21" s="95"/>
      <c r="L21" s="92"/>
      <c r="M21" s="91"/>
      <c r="N21" s="91"/>
      <c r="O21" s="91"/>
      <c r="P21" s="91"/>
      <c r="Q21" s="91"/>
      <c r="R21" s="91"/>
      <c r="S21" s="93"/>
      <c r="T21" s="93"/>
      <c r="U21" s="93"/>
      <c r="V21" s="93"/>
      <c r="W21" s="93"/>
      <c r="X21" s="93"/>
      <c r="Y21" s="93"/>
      <c r="Z21" s="93"/>
    </row>
    <row r="22" spans="1:26" s="3" customFormat="1" ht="30.75" customHeight="1" outlineLevel="1" x14ac:dyDescent="0.2">
      <c r="A22" s="6" t="s">
        <v>44</v>
      </c>
      <c r="B22" s="22" t="s">
        <v>79</v>
      </c>
      <c r="C22" s="25">
        <v>2022</v>
      </c>
      <c r="D22" s="25">
        <v>2022</v>
      </c>
      <c r="E22" s="27">
        <v>658.69</v>
      </c>
      <c r="F22" s="27">
        <v>658.69</v>
      </c>
      <c r="G22" s="28" t="s">
        <v>42</v>
      </c>
      <c r="H22" s="41">
        <v>0</v>
      </c>
      <c r="I22" s="29"/>
      <c r="J22" s="30">
        <v>0</v>
      </c>
      <c r="K22" s="91"/>
      <c r="L22" s="88"/>
      <c r="M22" s="91"/>
      <c r="N22" s="91"/>
      <c r="O22" s="91"/>
      <c r="P22" s="91"/>
      <c r="Q22" s="91"/>
      <c r="R22" s="91"/>
      <c r="S22" s="82"/>
      <c r="T22" s="82"/>
      <c r="U22" s="82"/>
      <c r="V22" s="82"/>
      <c r="W22" s="82"/>
      <c r="X22" s="82"/>
      <c r="Y22" s="82"/>
      <c r="Z22" s="82"/>
    </row>
    <row r="23" spans="1:26" s="3" customFormat="1" ht="30.75" customHeight="1" outlineLevel="1" x14ac:dyDescent="0.25">
      <c r="A23" s="6" t="s">
        <v>49</v>
      </c>
      <c r="B23" s="22" t="s">
        <v>57</v>
      </c>
      <c r="C23" s="25">
        <v>2021</v>
      </c>
      <c r="D23" s="25">
        <v>2022</v>
      </c>
      <c r="E23" s="78">
        <v>570.86</v>
      </c>
      <c r="F23" s="78">
        <v>519.4</v>
      </c>
      <c r="G23" s="28" t="s">
        <v>42</v>
      </c>
      <c r="H23" s="41">
        <v>0</v>
      </c>
      <c r="I23" s="29"/>
      <c r="J23" s="30">
        <v>0</v>
      </c>
      <c r="K23" s="91"/>
      <c r="L23" s="88"/>
      <c r="M23" s="91"/>
      <c r="N23" s="91"/>
      <c r="O23" s="91"/>
      <c r="P23" s="91"/>
      <c r="Q23" s="91"/>
      <c r="R23" s="91"/>
      <c r="S23" s="82"/>
      <c r="T23" s="82"/>
      <c r="U23" s="82"/>
      <c r="V23" s="82"/>
      <c r="W23" s="82"/>
      <c r="X23" s="82"/>
      <c r="Y23" s="82"/>
      <c r="Z23" s="82"/>
    </row>
    <row r="24" spans="1:26" s="3" customFormat="1" ht="30.75" customHeight="1" outlineLevel="1" x14ac:dyDescent="0.25">
      <c r="A24" s="6" t="s">
        <v>50</v>
      </c>
      <c r="B24" s="22" t="s">
        <v>80</v>
      </c>
      <c r="C24" s="25">
        <v>2022</v>
      </c>
      <c r="D24" s="25">
        <v>2022</v>
      </c>
      <c r="E24" s="78">
        <v>591.36</v>
      </c>
      <c r="F24" s="78">
        <v>591.36</v>
      </c>
      <c r="G24" s="28" t="s">
        <v>42</v>
      </c>
      <c r="H24" s="41">
        <v>0</v>
      </c>
      <c r="I24" s="29"/>
      <c r="J24" s="30">
        <v>0</v>
      </c>
      <c r="K24" s="91"/>
      <c r="L24" s="88"/>
      <c r="M24" s="91"/>
      <c r="N24" s="91"/>
      <c r="O24" s="91"/>
      <c r="P24" s="91"/>
      <c r="Q24" s="91"/>
      <c r="R24" s="91"/>
      <c r="S24" s="82"/>
      <c r="T24" s="82"/>
      <c r="U24" s="82"/>
      <c r="V24" s="82"/>
      <c r="W24" s="82"/>
      <c r="X24" s="82"/>
      <c r="Y24" s="82"/>
      <c r="Z24" s="82"/>
    </row>
    <row r="25" spans="1:26" s="11" customFormat="1" ht="15.75" x14ac:dyDescent="0.2">
      <c r="A25" s="9" t="s">
        <v>15</v>
      </c>
      <c r="B25" s="12" t="s">
        <v>33</v>
      </c>
      <c r="C25" s="39"/>
      <c r="D25" s="39"/>
      <c r="E25" s="32">
        <f>SUM(E26:E35)</f>
        <v>26625.360000000001</v>
      </c>
      <c r="F25" s="32">
        <f>SUM(F26:F35)</f>
        <v>26625.360000000001</v>
      </c>
      <c r="G25" s="55"/>
      <c r="H25" s="57">
        <v>0</v>
      </c>
      <c r="I25" s="57"/>
      <c r="J25" s="31">
        <v>0</v>
      </c>
      <c r="K25" s="91"/>
      <c r="L25" s="92"/>
      <c r="M25" s="91"/>
      <c r="N25" s="91"/>
      <c r="O25" s="91"/>
      <c r="P25" s="91"/>
      <c r="Q25" s="91"/>
      <c r="R25" s="91"/>
      <c r="S25" s="93"/>
      <c r="T25" s="93"/>
      <c r="U25" s="93"/>
      <c r="V25" s="93"/>
      <c r="W25" s="93"/>
      <c r="X25" s="93"/>
      <c r="Y25" s="93"/>
      <c r="Z25" s="93"/>
    </row>
    <row r="26" spans="1:26" s="3" customFormat="1" ht="12.75" customHeight="1" outlineLevel="1" x14ac:dyDescent="0.2">
      <c r="A26" s="6" t="s">
        <v>17</v>
      </c>
      <c r="B26" s="22" t="s">
        <v>61</v>
      </c>
      <c r="C26" s="73"/>
      <c r="D26" s="42"/>
      <c r="E26" s="46">
        <v>949.23</v>
      </c>
      <c r="F26" s="46">
        <v>949.23</v>
      </c>
      <c r="G26" s="43" t="s">
        <v>42</v>
      </c>
      <c r="H26" s="63"/>
      <c r="I26" s="63"/>
      <c r="J26" s="63"/>
      <c r="K26" s="91"/>
      <c r="L26" s="88"/>
      <c r="M26" s="91"/>
      <c r="N26" s="91"/>
      <c r="O26" s="91"/>
      <c r="P26" s="91"/>
      <c r="Q26" s="91"/>
      <c r="R26" s="91"/>
      <c r="S26" s="82"/>
      <c r="T26" s="82"/>
      <c r="U26" s="82"/>
      <c r="V26" s="82"/>
      <c r="W26" s="82"/>
      <c r="X26" s="82"/>
      <c r="Y26" s="82"/>
      <c r="Z26" s="82"/>
    </row>
    <row r="27" spans="1:26" s="3" customFormat="1" ht="12.75" customHeight="1" outlineLevel="1" x14ac:dyDescent="0.2">
      <c r="A27" s="15" t="s">
        <v>45</v>
      </c>
      <c r="B27" s="22" t="s">
        <v>56</v>
      </c>
      <c r="C27" s="73"/>
      <c r="D27" s="42"/>
      <c r="E27" s="46">
        <v>823.55</v>
      </c>
      <c r="F27" s="46">
        <v>823.55</v>
      </c>
      <c r="G27" s="43" t="s">
        <v>42</v>
      </c>
      <c r="H27" s="63"/>
      <c r="I27" s="64"/>
      <c r="J27" s="41"/>
      <c r="K27" s="91"/>
      <c r="L27" s="88"/>
      <c r="M27" s="91"/>
      <c r="N27" s="91"/>
      <c r="O27" s="91"/>
      <c r="P27" s="91"/>
      <c r="Q27" s="91"/>
      <c r="R27" s="91"/>
      <c r="S27" s="82"/>
      <c r="T27" s="82"/>
      <c r="U27" s="82"/>
      <c r="V27" s="82"/>
      <c r="W27" s="82"/>
      <c r="X27" s="82"/>
      <c r="Y27" s="82"/>
      <c r="Z27" s="82"/>
    </row>
    <row r="28" spans="1:26" s="3" customFormat="1" ht="36" customHeight="1" outlineLevel="1" x14ac:dyDescent="0.2">
      <c r="A28" s="15" t="s">
        <v>46</v>
      </c>
      <c r="B28" s="20" t="s">
        <v>61</v>
      </c>
      <c r="C28" s="73"/>
      <c r="D28" s="45"/>
      <c r="E28" s="74">
        <v>949.23</v>
      </c>
      <c r="F28" s="74">
        <v>949.23</v>
      </c>
      <c r="G28" s="43" t="s">
        <v>62</v>
      </c>
      <c r="H28" s="64"/>
      <c r="I28" s="64"/>
      <c r="J28" s="41"/>
      <c r="K28" s="91"/>
      <c r="L28" s="88"/>
      <c r="M28" s="91"/>
      <c r="N28" s="91"/>
      <c r="O28" s="91"/>
      <c r="P28" s="91"/>
      <c r="Q28" s="91"/>
      <c r="R28" s="91"/>
      <c r="S28" s="82"/>
      <c r="T28" s="82"/>
      <c r="U28" s="82"/>
      <c r="V28" s="82"/>
      <c r="W28" s="82"/>
      <c r="X28" s="82"/>
      <c r="Y28" s="82"/>
      <c r="Z28" s="82"/>
    </row>
    <row r="29" spans="1:26" s="3" customFormat="1" ht="12.75" customHeight="1" outlineLevel="1" x14ac:dyDescent="0.2">
      <c r="A29" s="17" t="s">
        <v>47</v>
      </c>
      <c r="B29" s="22" t="s">
        <v>63</v>
      </c>
      <c r="C29" s="73"/>
      <c r="D29" s="45"/>
      <c r="E29" s="46">
        <v>1562.5</v>
      </c>
      <c r="F29" s="46">
        <v>1562.5</v>
      </c>
      <c r="G29" s="43" t="s">
        <v>42</v>
      </c>
      <c r="H29" s="64"/>
      <c r="I29" s="64"/>
      <c r="J29" s="41"/>
      <c r="K29" s="91"/>
      <c r="L29" s="88"/>
      <c r="M29" s="91"/>
      <c r="N29" s="91"/>
      <c r="O29" s="91"/>
      <c r="P29" s="91"/>
      <c r="Q29" s="91"/>
      <c r="R29" s="91"/>
      <c r="S29" s="82"/>
      <c r="T29" s="82"/>
      <c r="U29" s="82"/>
      <c r="V29" s="82"/>
      <c r="W29" s="82"/>
      <c r="X29" s="82"/>
      <c r="Y29" s="82"/>
      <c r="Z29" s="82"/>
    </row>
    <row r="30" spans="1:26" s="3" customFormat="1" ht="12.75" customHeight="1" outlineLevel="1" x14ac:dyDescent="0.2">
      <c r="A30" s="23" t="s">
        <v>48</v>
      </c>
      <c r="B30" s="22" t="s">
        <v>64</v>
      </c>
      <c r="C30" s="73"/>
      <c r="D30" s="45"/>
      <c r="E30" s="46">
        <v>6650.86</v>
      </c>
      <c r="F30" s="46">
        <v>6650.86</v>
      </c>
      <c r="G30" s="43" t="s">
        <v>42</v>
      </c>
      <c r="H30" s="64"/>
      <c r="I30" s="65"/>
      <c r="J30" s="41"/>
      <c r="K30" s="91"/>
      <c r="L30" s="88"/>
      <c r="M30" s="91"/>
      <c r="N30" s="91"/>
      <c r="O30" s="91"/>
      <c r="P30" s="91"/>
      <c r="Q30" s="91"/>
      <c r="R30" s="91"/>
      <c r="S30" s="82"/>
      <c r="T30" s="82"/>
      <c r="U30" s="82"/>
      <c r="V30" s="82"/>
      <c r="W30" s="82"/>
      <c r="X30" s="82"/>
      <c r="Y30" s="82"/>
      <c r="Z30" s="82"/>
    </row>
    <row r="31" spans="1:26" s="3" customFormat="1" ht="39.75" customHeight="1" outlineLevel="1" x14ac:dyDescent="0.2">
      <c r="A31" s="23" t="s">
        <v>51</v>
      </c>
      <c r="B31" s="20" t="s">
        <v>65</v>
      </c>
      <c r="C31" s="73"/>
      <c r="D31" s="45"/>
      <c r="E31" s="74">
        <v>8175</v>
      </c>
      <c r="F31" s="74">
        <v>8175</v>
      </c>
      <c r="G31" s="43" t="s">
        <v>62</v>
      </c>
      <c r="H31" s="64"/>
      <c r="I31" s="65"/>
      <c r="J31" s="41"/>
      <c r="K31" s="91"/>
      <c r="L31" s="88"/>
      <c r="M31" s="91"/>
      <c r="N31" s="91"/>
      <c r="O31" s="91"/>
      <c r="P31" s="91"/>
      <c r="Q31" s="91"/>
      <c r="R31" s="91"/>
      <c r="S31" s="82"/>
      <c r="T31" s="82"/>
      <c r="U31" s="82"/>
      <c r="V31" s="82"/>
      <c r="W31" s="82"/>
      <c r="X31" s="82"/>
      <c r="Y31" s="82"/>
      <c r="Z31" s="82"/>
    </row>
    <row r="32" spans="1:26" s="3" customFormat="1" ht="39.75" customHeight="1" outlineLevel="1" x14ac:dyDescent="0.2">
      <c r="A32" s="23" t="s">
        <v>52</v>
      </c>
      <c r="B32" s="20" t="s">
        <v>66</v>
      </c>
      <c r="C32" s="73"/>
      <c r="D32" s="45"/>
      <c r="E32" s="74">
        <v>5991.67</v>
      </c>
      <c r="F32" s="74">
        <v>5991.67</v>
      </c>
      <c r="G32" s="43" t="s">
        <v>62</v>
      </c>
      <c r="H32" s="64"/>
      <c r="I32" s="65"/>
      <c r="J32" s="41"/>
      <c r="K32" s="91"/>
      <c r="L32" s="88"/>
      <c r="M32" s="91"/>
      <c r="N32" s="91"/>
      <c r="O32" s="91"/>
      <c r="P32" s="91"/>
      <c r="Q32" s="91"/>
      <c r="R32" s="91"/>
      <c r="S32" s="82"/>
      <c r="T32" s="82"/>
      <c r="U32" s="82"/>
      <c r="V32" s="82"/>
      <c r="W32" s="82"/>
      <c r="X32" s="82"/>
      <c r="Y32" s="82"/>
      <c r="Z32" s="82"/>
    </row>
    <row r="33" spans="1:26" s="3" customFormat="1" ht="12.75" customHeight="1" outlineLevel="1" x14ac:dyDescent="0.2">
      <c r="A33" s="19" t="s">
        <v>53</v>
      </c>
      <c r="B33" s="20" t="s">
        <v>67</v>
      </c>
      <c r="C33" s="73"/>
      <c r="D33" s="45"/>
      <c r="E33" s="74">
        <v>640.08000000000004</v>
      </c>
      <c r="F33" s="74">
        <v>640.08000000000004</v>
      </c>
      <c r="G33" s="43" t="s">
        <v>42</v>
      </c>
      <c r="H33" s="66"/>
      <c r="I33" s="65"/>
      <c r="J33" s="41"/>
      <c r="K33" s="91"/>
      <c r="L33" s="88"/>
      <c r="M33" s="91"/>
      <c r="N33" s="91"/>
      <c r="O33" s="91"/>
      <c r="P33" s="91"/>
      <c r="Q33" s="91"/>
      <c r="R33" s="91"/>
      <c r="S33" s="82"/>
      <c r="T33" s="82"/>
      <c r="U33" s="82"/>
      <c r="V33" s="82"/>
      <c r="W33" s="82"/>
      <c r="X33" s="82"/>
      <c r="Y33" s="82"/>
      <c r="Z33" s="82"/>
    </row>
    <row r="34" spans="1:26" s="3" customFormat="1" ht="51" outlineLevel="1" x14ac:dyDescent="0.2">
      <c r="A34" s="19" t="s">
        <v>54</v>
      </c>
      <c r="B34" s="20" t="s">
        <v>69</v>
      </c>
      <c r="C34" s="73"/>
      <c r="D34" s="45"/>
      <c r="E34" s="74">
        <v>587.44000000000005</v>
      </c>
      <c r="F34" s="74">
        <v>587.44000000000005</v>
      </c>
      <c r="G34" s="43" t="s">
        <v>68</v>
      </c>
      <c r="H34" s="75"/>
      <c r="I34" s="65"/>
      <c r="J34" s="44"/>
      <c r="K34" s="91"/>
      <c r="L34" s="88"/>
      <c r="M34" s="91"/>
      <c r="N34" s="91"/>
      <c r="O34" s="91"/>
      <c r="P34" s="91"/>
      <c r="Q34" s="91"/>
      <c r="R34" s="91"/>
      <c r="S34" s="82"/>
      <c r="T34" s="82"/>
      <c r="U34" s="82"/>
      <c r="V34" s="82"/>
      <c r="W34" s="82"/>
      <c r="X34" s="82"/>
      <c r="Y34" s="82"/>
      <c r="Z34" s="82"/>
    </row>
    <row r="35" spans="1:26" s="3" customFormat="1" ht="12.75" customHeight="1" outlineLevel="1" x14ac:dyDescent="0.2">
      <c r="A35" s="19" t="s">
        <v>71</v>
      </c>
      <c r="B35" s="20" t="s">
        <v>70</v>
      </c>
      <c r="C35" s="47"/>
      <c r="D35" s="47"/>
      <c r="E35" s="46">
        <v>295.8</v>
      </c>
      <c r="F35" s="46">
        <v>295.8</v>
      </c>
      <c r="G35" s="43" t="s">
        <v>42</v>
      </c>
      <c r="H35" s="70"/>
      <c r="I35" s="65"/>
      <c r="J35" s="44"/>
      <c r="K35" s="91"/>
      <c r="L35" s="88"/>
      <c r="M35" s="91"/>
      <c r="N35" s="91"/>
      <c r="O35" s="91"/>
      <c r="P35" s="91"/>
      <c r="Q35" s="91"/>
      <c r="R35" s="91"/>
      <c r="S35" s="82"/>
      <c r="T35" s="82"/>
      <c r="U35" s="82"/>
      <c r="V35" s="82"/>
      <c r="W35" s="82"/>
      <c r="X35" s="82"/>
      <c r="Y35" s="82"/>
      <c r="Z35" s="82"/>
    </row>
    <row r="36" spans="1:26" s="11" customFormat="1" ht="15.75" x14ac:dyDescent="0.2">
      <c r="A36" s="18" t="s">
        <v>34</v>
      </c>
      <c r="B36" s="16" t="s">
        <v>13</v>
      </c>
      <c r="C36" s="48"/>
      <c r="D36" s="48"/>
      <c r="E36" s="49">
        <v>0</v>
      </c>
      <c r="F36" s="68">
        <v>0</v>
      </c>
      <c r="G36" s="72">
        <v>0</v>
      </c>
      <c r="H36" s="71">
        <v>0</v>
      </c>
      <c r="I36" s="71"/>
      <c r="J36" s="71">
        <v>0</v>
      </c>
      <c r="K36" s="91"/>
      <c r="L36" s="92"/>
      <c r="M36" s="91"/>
      <c r="N36" s="91"/>
      <c r="O36" s="91"/>
      <c r="P36" s="91"/>
      <c r="Q36" s="91"/>
      <c r="R36" s="91"/>
      <c r="S36" s="93"/>
      <c r="T36" s="93"/>
      <c r="U36" s="93"/>
      <c r="V36" s="93"/>
      <c r="W36" s="93"/>
      <c r="X36" s="93"/>
      <c r="Y36" s="93"/>
      <c r="Z36" s="93"/>
    </row>
    <row r="37" spans="1:26" s="3" customFormat="1" ht="15.75" hidden="1" customHeight="1" outlineLevel="1" x14ac:dyDescent="0.2">
      <c r="A37" s="6" t="s">
        <v>35</v>
      </c>
      <c r="B37" s="7"/>
      <c r="C37" s="50"/>
      <c r="D37" s="50"/>
      <c r="E37" s="51">
        <v>0</v>
      </c>
      <c r="F37" s="69">
        <v>0</v>
      </c>
      <c r="G37" s="72"/>
      <c r="H37" s="71">
        <v>0</v>
      </c>
      <c r="I37" s="71"/>
      <c r="J37" s="71"/>
      <c r="K37" s="91"/>
      <c r="L37" s="88"/>
      <c r="M37" s="91"/>
      <c r="N37" s="91"/>
      <c r="O37" s="91"/>
      <c r="P37" s="91"/>
      <c r="Q37" s="91"/>
      <c r="R37" s="91"/>
      <c r="S37" s="82"/>
      <c r="T37" s="82"/>
      <c r="U37" s="82"/>
      <c r="V37" s="82"/>
      <c r="W37" s="82"/>
      <c r="X37" s="82"/>
      <c r="Y37" s="82"/>
      <c r="Z37" s="82"/>
    </row>
    <row r="38" spans="1:26" s="11" customFormat="1" ht="15.75" collapsed="1" x14ac:dyDescent="0.2">
      <c r="A38" s="9" t="s">
        <v>36</v>
      </c>
      <c r="B38" s="12" t="s">
        <v>16</v>
      </c>
      <c r="C38" s="50"/>
      <c r="D38" s="50"/>
      <c r="E38" s="51">
        <v>0</v>
      </c>
      <c r="F38" s="69">
        <v>0</v>
      </c>
      <c r="G38" s="72">
        <v>0</v>
      </c>
      <c r="H38" s="71">
        <v>0</v>
      </c>
      <c r="I38" s="71"/>
      <c r="J38" s="71">
        <v>0</v>
      </c>
      <c r="K38" s="91"/>
      <c r="L38" s="92"/>
      <c r="M38" s="91"/>
      <c r="N38" s="91"/>
      <c r="O38" s="91"/>
      <c r="P38" s="91"/>
      <c r="Q38" s="91"/>
      <c r="R38" s="91"/>
      <c r="S38" s="93"/>
      <c r="T38" s="93"/>
      <c r="U38" s="93"/>
      <c r="V38" s="93"/>
      <c r="W38" s="93"/>
      <c r="X38" s="93"/>
      <c r="Y38" s="93"/>
      <c r="Z38" s="93"/>
    </row>
    <row r="39" spans="1:26" ht="28.5" customHeight="1" x14ac:dyDescent="0.2">
      <c r="A39" s="53" t="s">
        <v>37</v>
      </c>
      <c r="B39" s="53"/>
      <c r="C39" s="53"/>
      <c r="D39" s="53"/>
      <c r="E39" s="53"/>
      <c r="F39" s="53"/>
      <c r="G39" s="54"/>
      <c r="H39" s="54"/>
      <c r="I39" s="54"/>
      <c r="J39" s="54"/>
      <c r="K39" s="96"/>
    </row>
    <row r="40" spans="1:26" ht="24.75" customHeight="1" x14ac:dyDescent="0.2">
      <c r="A40" s="54" t="s">
        <v>38</v>
      </c>
      <c r="B40" s="54"/>
      <c r="C40" s="54"/>
      <c r="D40" s="54"/>
      <c r="E40" s="54"/>
      <c r="F40" s="54"/>
      <c r="G40" s="54"/>
      <c r="H40" s="54"/>
      <c r="I40" s="54"/>
      <c r="J40" s="54"/>
      <c r="K40" s="97"/>
    </row>
    <row r="41" spans="1:26" ht="24.75" customHeight="1" x14ac:dyDescent="0.2">
      <c r="A41" s="54" t="s">
        <v>39</v>
      </c>
      <c r="B41" s="54"/>
      <c r="C41" s="54"/>
      <c r="D41" s="54"/>
      <c r="E41" s="54"/>
      <c r="F41" s="54"/>
      <c r="G41" s="54"/>
      <c r="H41" s="54"/>
      <c r="I41" s="54"/>
      <c r="J41" s="54"/>
      <c r="K41" s="97"/>
    </row>
    <row r="42" spans="1:26" ht="25.5" customHeight="1" x14ac:dyDescent="0.2">
      <c r="A42" s="54" t="s">
        <v>40</v>
      </c>
      <c r="B42" s="54"/>
      <c r="C42" s="54"/>
      <c r="D42" s="54"/>
      <c r="E42" s="54"/>
      <c r="F42" s="54"/>
      <c r="G42" s="54"/>
      <c r="H42" s="54"/>
      <c r="I42" s="54"/>
      <c r="J42" s="54"/>
      <c r="K42" s="97"/>
    </row>
    <row r="44" spans="1:26" ht="15.75" x14ac:dyDescent="0.25">
      <c r="L44" s="98"/>
    </row>
  </sheetData>
  <sheetProtection selectLockedCells="1" selectUnlockedCells="1"/>
  <mergeCells count="12">
    <mergeCell ref="A39:J39"/>
    <mergeCell ref="A40:J40"/>
    <mergeCell ref="A41:J41"/>
    <mergeCell ref="A42:J42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25" footer="0.22"/>
  <pageSetup paperSize="9"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план</vt:lpstr>
      <vt:lpstr>'2022 план'!Область_печати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Барбашева Елена Владимировна</cp:lastModifiedBy>
  <cp:lastPrinted>2022-03-31T07:59:31Z</cp:lastPrinted>
  <dcterms:created xsi:type="dcterms:W3CDTF">2019-06-11T03:34:27Z</dcterms:created>
  <dcterms:modified xsi:type="dcterms:W3CDTF">2022-03-31T08:13:24Z</dcterms:modified>
</cp:coreProperties>
</file>