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D-SRV-APP2\plan\users\olgaan\OLJ\Раскрытие информации\2022\Факт 2021 г. на сайт\"/>
    </mc:Choice>
  </mc:AlternateContent>
  <bookViews>
    <workbookView xWindow="0" yWindow="0" windowWidth="16380" windowHeight="8190" tabRatio="442"/>
  </bookViews>
  <sheets>
    <sheet name="2021 факт" sheetId="1" r:id="rId1"/>
    <sheet name="Лист1" sheetId="2" r:id="rId2"/>
  </sheets>
  <definedNames>
    <definedName name="_xlnm.Print_Area" localSheetId="0">'2021 факт'!$A$1:$J$61</definedName>
  </definedNames>
  <calcPr calcId="152511"/>
</workbook>
</file>

<file path=xl/calcChain.xml><?xml version="1.0" encoding="utf-8"?>
<calcChain xmlns="http://schemas.openxmlformats.org/spreadsheetml/2006/main">
  <c r="E14" i="1" l="1"/>
  <c r="F14" i="1"/>
  <c r="F21" i="1" l="1"/>
  <c r="E21" i="1"/>
  <c r="E17" i="1" l="1"/>
  <c r="F17" i="1"/>
  <c r="E18" i="1"/>
  <c r="E22" i="1"/>
  <c r="F29" i="1" l="1"/>
  <c r="E29" i="1" l="1"/>
  <c r="F12" i="1"/>
  <c r="F11" i="1" s="1"/>
  <c r="H14" i="1"/>
  <c r="J14" i="1"/>
  <c r="H17" i="1"/>
  <c r="J17" i="1"/>
  <c r="J12" i="1" l="1"/>
  <c r="J11" i="1" s="1"/>
  <c r="H12" i="1"/>
</calcChain>
</file>

<file path=xl/sharedStrings.xml><?xml version="1.0" encoding="utf-8"?>
<sst xmlns="http://schemas.openxmlformats.org/spreadsheetml/2006/main" count="156" uniqueCount="120">
  <si>
    <t>к приказу ФАС России</t>
  </si>
  <si>
    <t>от "18" января 2019 г. № 38/19</t>
  </si>
  <si>
    <t>(наименование субъекта естественных монополий)</t>
  </si>
  <si>
    <t>№</t>
  </si>
  <si>
    <t>Наименование показателя</t>
  </si>
  <si>
    <t>Основные проектные характеристики объектов капитального строительства</t>
  </si>
  <si>
    <t>Сведения о строительстве, реконструкции объектов капитального строительства</t>
  </si>
  <si>
    <t>2.1.</t>
  </si>
  <si>
    <t>3</t>
  </si>
  <si>
    <t>3.1.</t>
  </si>
  <si>
    <t>4</t>
  </si>
  <si>
    <t>4.1.</t>
  </si>
  <si>
    <t>5</t>
  </si>
  <si>
    <t>Сведения о долгосрочных финансовых вложениях</t>
  </si>
  <si>
    <t>5.1.</t>
  </si>
  <si>
    <t>6</t>
  </si>
  <si>
    <t>Сведения о приобретении внеоборотных активов</t>
  </si>
  <si>
    <t>6.1.</t>
  </si>
  <si>
    <t>Приложение 9 Форма 2</t>
  </si>
  <si>
    <t>в сфере транспортировки газа по газораспределительным сетям</t>
  </si>
  <si>
    <t>Сроки строительства</t>
  </si>
  <si>
    <t>Стоимостная оценка инвестиций, тыс.руб. (без НДС)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</si>
  <si>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</si>
  <si>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</si>
  <si>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</si>
  <si>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</si>
  <si>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</si>
  <si>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</si>
  <si>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</si>
  <si>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</si>
  <si>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</si>
  <si>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Объекты капитального строительства (основные стройки):</t>
  </si>
  <si>
    <t xml:space="preserve">Реконструируемые (модернизируемые) объекты: </t>
  </si>
  <si>
    <t>Сведения о приобретении оборудования не входящего в сметы строек</t>
  </si>
  <si>
    <t>7</t>
  </si>
  <si>
    <t>7.1.</t>
  </si>
  <si>
    <t>8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</si>
  <si>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</si>
  <si>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</si>
  <si>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</si>
  <si>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</si>
  <si>
    <t>Спецнадбавка</t>
  </si>
  <si>
    <t>Сеть газораспределения природного газа в р.п.Большеречье, Большереченского р-на Омской обл.</t>
  </si>
  <si>
    <t>Д 63, 110, 160, 225 мм</t>
  </si>
  <si>
    <t>Амортизация</t>
  </si>
  <si>
    <t>-</t>
  </si>
  <si>
    <t>5.3.</t>
  </si>
  <si>
    <t>6.2.</t>
  </si>
  <si>
    <t>6.3.</t>
  </si>
  <si>
    <t>6.4.</t>
  </si>
  <si>
    <t>6.5.</t>
  </si>
  <si>
    <t>5.4.</t>
  </si>
  <si>
    <t>5.5.</t>
  </si>
  <si>
    <t>Рек.(модерн) объекта:"Адм. здание, ул. Гагарина,2", распол.по адр: Омская обл.,Оконеш.р, р.п.Оконешниково ул.Гагарина 2. Пристройка подс.п.(990210906)</t>
  </si>
  <si>
    <t>6.6.</t>
  </si>
  <si>
    <t>6.8.</t>
  </si>
  <si>
    <t>6.9.</t>
  </si>
  <si>
    <t>Новые объекты</t>
  </si>
  <si>
    <t>5.2.</t>
  </si>
  <si>
    <t>5.6.</t>
  </si>
  <si>
    <t>Прочее обрудование</t>
  </si>
  <si>
    <t>6.7.</t>
  </si>
  <si>
    <t>Информация об инвестиционных программах АО "Омскоблгаз" за 2021 год</t>
  </si>
  <si>
    <t>Автомобиль Toyota Camry Elegance</t>
  </si>
  <si>
    <t>Автомобиль LADA Largus</t>
  </si>
  <si>
    <t>Автомобиль ГАЗель 33026-240(CNG)</t>
  </si>
  <si>
    <t>Автомобиль ГАЗель 330263-240  (борт, комби) (CNG)</t>
  </si>
  <si>
    <t>Автобус ПАЗ-320530-12 CNG (25+1) (КПГ)</t>
  </si>
  <si>
    <t>Автомобиль УаЗ-390995 (АДС)</t>
  </si>
  <si>
    <t>Автомобиль ГАЗ-27527 "Соболь" (АДС)  (КПГ)</t>
  </si>
  <si>
    <t>Сервер DEPO Storm 1450V2</t>
  </si>
  <si>
    <t>Система хранения данных DEPO Storage 1405</t>
  </si>
  <si>
    <t>Моноблок AIO iRU office 2303 23.6"i5</t>
  </si>
  <si>
    <t>Блок системный IRU Office 511</t>
  </si>
  <si>
    <t>Блок системный IRU Corp 310</t>
  </si>
  <si>
    <t>Блок системный ПК iRU City 101</t>
  </si>
  <si>
    <t>Плоттер Epson SureColor SC-T3200</t>
  </si>
  <si>
    <t>Аппарат сварочный Протва ТНД</t>
  </si>
  <si>
    <t>Вентиляционная установка ВГОН-300-220АС/ГВР</t>
  </si>
  <si>
    <t>Осветительная установка ОУ-2000</t>
  </si>
  <si>
    <t>Аппаратура нахождения трасс и повреждений изоляции подземных газопроводов и других коммуникаций АНТПИ-2</t>
  </si>
  <si>
    <t>Дизельная электростанция GML13000ELX</t>
  </si>
  <si>
    <t>Комплекс аппаратно-программный электронной очереди СУО на базе сенсорного киоска</t>
  </si>
  <si>
    <t>Сплит-система Daikin FTXF60A2V1B/RXF60DB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</si>
  <si>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</si>
  <si>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</si>
  <si>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</si>
  <si>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</si>
  <si>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</si>
  <si>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</si>
  <si>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</si>
  <si>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</si>
  <si>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</si>
  <si>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</si>
  <si>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6.20.</t>
  </si>
  <si>
    <t>6.21.</t>
  </si>
  <si>
    <t>6.22.</t>
  </si>
  <si>
    <t>6.23.</t>
  </si>
  <si>
    <t>6.24.</t>
  </si>
  <si>
    <t>6.25.</t>
  </si>
  <si>
    <t>Заемные средства банков</t>
  </si>
  <si>
    <t>Амортизация/Заемные средства банков</t>
  </si>
  <si>
    <t>«Реконструкция (модернизация)объекта: "Адм.здание, назначение:нежилое. Площадь: общ1976.8 кв.м.( Инв.номер 80110126) г.Омск, 4-я Челюскинцев 6а</t>
  </si>
  <si>
    <t>Реконструкция (модернизация)объекта: "Эксплуатац.база, балонохранилище", распол.по адресу: Омская обл.Калач.р-н, г.Калачинск, Смирнова,42 (№990211084)</t>
  </si>
  <si>
    <t>Реконструкция (модернизация) объекта: "Гараж ОМУ ул. 2 Солнечная, 53" (инв. № 500110173), расположенного по адресу: г. Омск, ул. 2-я Солнечная, 53</t>
  </si>
  <si>
    <t>Реконструкция (модерн.) здания (гараж кирп., мастерская, котельная), распол.по адр.: Омская обл, г.Калачинск,ул. Смирнова,42 (инв.№131) Сист.газоснабж</t>
  </si>
  <si>
    <t>Прибыль/ Прибыль прошлых лет</t>
  </si>
  <si>
    <t>Прибыль прошлых лет</t>
  </si>
  <si>
    <t>Реконструкция объекта: "Газоснабжение прир.газом зданий Тюкалинского МУ ОАО "Омскоблгаз". Наружные газопроводы."(инв.№370120511)</t>
  </si>
  <si>
    <t>Система охранная телевизионная Омского межрайонного управления, расположенного по адресу, г. Омск, ул. 2-я Солнечная, д.53.(Инв.№ 500110028)</t>
  </si>
  <si>
    <t>Система охранная телевизионная РПМУ по адресу р.п. Русская Поляна, ул.Кирова, 113 (инв.№010001)</t>
  </si>
  <si>
    <t>Пожарная сигнализация на объектах, расположенных по адресу г. Калачинск, ул. Смирнова, 42 (инв. №990211084, 313,131,130)</t>
  </si>
  <si>
    <t>4.2.</t>
  </si>
  <si>
    <t>4.3.</t>
  </si>
  <si>
    <t>Объекты программы Догазификации</t>
  </si>
  <si>
    <t>3.2.</t>
  </si>
  <si>
    <t>Кредиты банков и займы организаций</t>
  </si>
  <si>
    <t>Прочие объекты реконструкции</t>
  </si>
  <si>
    <t>5.7.</t>
  </si>
  <si>
    <t>Д 25,32,57,63, 110, 160, 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</si>
</sst>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_-* #,##0.0_р_._-;\-* #,##0.0_р_._-;_-* \-??_р_._-;_-@_-"/>
    <numFmt numFmtId="166" formatCode="_-* #,##0_р_._-;\-* #,##0_р_._-;_-* \-??_р_._-;_-@_-"/>
    <numFmt numFmtId="167" formatCode="_-* #,##0.00_р_._-;\-* #,##0.00_р_._-;_-* \-??_р_._-;_-@_-"/>
  </numFmts>
  <fonts count="16" x14ac:knownFonts="1"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" fontId="1" fillId="0" borderId="0" applyFill="0" applyBorder="0">
      <alignment horizontal="right"/>
    </xf>
    <xf numFmtId="0" fontId="2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4" fontId="4" fillId="0" borderId="1" xfId="4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/>
    <xf numFmtId="166" fontId="4" fillId="0" borderId="1" xfId="0" applyNumberFormat="1" applyFont="1" applyFill="1" applyBorder="1"/>
    <xf numFmtId="164" fontId="4" fillId="3" borderId="1" xfId="0" applyNumberFormat="1" applyFont="1" applyFill="1" applyBorder="1"/>
    <xf numFmtId="4" fontId="6" fillId="4" borderId="1" xfId="0" applyNumberFormat="1" applyFont="1" applyFill="1" applyBorder="1" applyAlignment="1">
      <alignment horizontal="right"/>
    </xf>
    <xf numFmtId="167" fontId="4" fillId="4" borderId="1" xfId="0" applyNumberFormat="1" applyFont="1" applyFill="1" applyBorder="1" applyAlignment="1">
      <alignment horizontal="center" wrapText="1"/>
    </xf>
    <xf numFmtId="166" fontId="6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/>
    <xf numFmtId="165" fontId="6" fillId="3" borderId="1" xfId="0" applyNumberFormat="1" applyFont="1" applyFill="1" applyBorder="1"/>
    <xf numFmtId="164" fontId="4" fillId="4" borderId="1" xfId="0" applyNumberFormat="1" applyFont="1" applyFill="1" applyBorder="1"/>
    <xf numFmtId="4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167" fontId="4" fillId="0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166" fontId="4" fillId="3" borderId="1" xfId="0" applyNumberFormat="1" applyFont="1" applyFill="1" applyBorder="1"/>
    <xf numFmtId="164" fontId="4" fillId="0" borderId="1" xfId="0" applyNumberFormat="1" applyFont="1" applyFill="1" applyBorder="1"/>
    <xf numFmtId="164" fontId="4" fillId="0" borderId="7" xfId="0" applyNumberFormat="1" applyFont="1" applyFill="1" applyBorder="1"/>
    <xf numFmtId="0" fontId="4" fillId="0" borderId="6" xfId="0" applyNumberFormat="1" applyFont="1" applyFill="1" applyBorder="1" applyAlignment="1">
      <alignment vertical="top"/>
    </xf>
    <xf numFmtId="0" fontId="12" fillId="0" borderId="6" xfId="0" applyNumberFormat="1" applyFont="1" applyFill="1" applyBorder="1" applyAlignment="1">
      <alignment vertical="top"/>
    </xf>
    <xf numFmtId="0" fontId="4" fillId="0" borderId="8" xfId="0" applyNumberFormat="1" applyFont="1" applyFill="1" applyBorder="1" applyAlignment="1">
      <alignment vertical="top"/>
    </xf>
    <xf numFmtId="164" fontId="4" fillId="0" borderId="2" xfId="0" applyNumberFormat="1" applyFont="1" applyFill="1" applyBorder="1"/>
    <xf numFmtId="164" fontId="4" fillId="5" borderId="2" xfId="0" applyNumberFormat="1" applyFont="1" applyFill="1" applyBorder="1"/>
    <xf numFmtId="4" fontId="6" fillId="5" borderId="2" xfId="0" applyNumberFormat="1" applyFont="1" applyFill="1" applyBorder="1" applyAlignment="1">
      <alignment horizontal="right"/>
    </xf>
    <xf numFmtId="167" fontId="4" fillId="5" borderId="2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/>
    <xf numFmtId="4" fontId="6" fillId="5" borderId="1" xfId="0" applyNumberFormat="1" applyFont="1" applyFill="1" applyBorder="1" applyAlignment="1">
      <alignment horizontal="right"/>
    </xf>
    <xf numFmtId="167" fontId="4" fillId="5" borderId="1" xfId="0" applyNumberFormat="1" applyFont="1" applyFill="1" applyBorder="1" applyAlignment="1">
      <alignment horizontal="center" wrapText="1"/>
    </xf>
    <xf numFmtId="4" fontId="13" fillId="4" borderId="1" xfId="0" applyNumberFormat="1" applyFont="1" applyFill="1" applyBorder="1" applyAlignment="1">
      <alignment horizontal="right"/>
    </xf>
    <xf numFmtId="4" fontId="14" fillId="4" borderId="1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wrapText="1"/>
    </xf>
    <xf numFmtId="164" fontId="4" fillId="0" borderId="9" xfId="0" applyNumberFormat="1" applyFont="1" applyFill="1" applyBorder="1"/>
    <xf numFmtId="164" fontId="4" fillId="0" borderId="10" xfId="0" applyNumberFormat="1" applyFont="1" applyFill="1" applyBorder="1"/>
    <xf numFmtId="0" fontId="4" fillId="0" borderId="0" xfId="0" applyFont="1" applyFill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1" fontId="10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49" fontId="4" fillId="0" borderId="4" xfId="5" applyNumberFormat="1" applyFont="1" applyFill="1" applyBorder="1" applyAlignment="1" applyProtection="1">
      <alignment horizontal="center" vertical="center" wrapText="1"/>
    </xf>
    <xf numFmtId="49" fontId="4" fillId="0" borderId="5" xfId="5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>
      <alignment vertical="top"/>
    </xf>
    <xf numFmtId="4" fontId="15" fillId="0" borderId="1" xfId="0" applyNumberFormat="1" applyFont="1" applyFill="1" applyBorder="1" applyAlignment="1">
      <alignment horizontal="right"/>
    </xf>
    <xf numFmtId="167" fontId="4" fillId="6" borderId="1" xfId="0" applyNumberFormat="1" applyFont="1" applyFill="1" applyBorder="1" applyAlignment="1">
      <alignment horizontal="center" wrapText="1"/>
    </xf>
    <xf numFmtId="0" fontId="12" fillId="6" borderId="6" xfId="0" applyNumberFormat="1" applyFont="1" applyFill="1" applyBorder="1" applyAlignment="1">
      <alignment vertical="top"/>
    </xf>
    <xf numFmtId="167" fontId="4" fillId="0" borderId="11" xfId="0" applyNumberFormat="1" applyFont="1" applyFill="1" applyBorder="1" applyAlignment="1">
      <alignment horizontal="center" wrapText="1"/>
    </xf>
    <xf numFmtId="167" fontId="4" fillId="0" borderId="12" xfId="0" applyNumberFormat="1" applyFont="1" applyFill="1" applyBorder="1" applyAlignment="1">
      <alignment horizontal="center" wrapText="1"/>
    </xf>
    <xf numFmtId="0" fontId="6" fillId="0" borderId="7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vertical="top" wrapText="1"/>
    </xf>
    <xf numFmtId="2" fontId="4" fillId="0" borderId="9" xfId="0" applyNumberFormat="1" applyFont="1" applyFill="1" applyBorder="1" applyAlignment="1">
      <alignment horizontal="right" vertical="top"/>
    </xf>
    <xf numFmtId="0" fontId="3" fillId="6" borderId="6" xfId="0" applyNumberFormat="1" applyFont="1" applyFill="1" applyBorder="1" applyAlignment="1">
      <alignment vertical="top" wrapText="1"/>
    </xf>
    <xf numFmtId="0" fontId="4" fillId="6" borderId="6" xfId="0" applyFont="1" applyFill="1" applyBorder="1" applyAlignment="1">
      <alignment horizontal="center"/>
    </xf>
    <xf numFmtId="4" fontId="0" fillId="6" borderId="6" xfId="0" applyNumberFormat="1" applyFill="1" applyBorder="1" applyAlignment="1">
      <alignment horizontal="right" vertical="top"/>
    </xf>
    <xf numFmtId="2" fontId="0" fillId="6" borderId="6" xfId="0" applyNumberFormat="1" applyFill="1" applyBorder="1" applyAlignment="1">
      <alignment horizontal="right" vertical="top"/>
    </xf>
    <xf numFmtId="2" fontId="4" fillId="6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right"/>
    </xf>
    <xf numFmtId="0" fontId="4" fillId="7" borderId="0" xfId="0" applyFont="1" applyFill="1" applyBorder="1" applyAlignment="1">
      <alignment horizontal="left" vertical="center" wrapText="1"/>
    </xf>
  </cellXfs>
  <cellStyles count="6">
    <cellStyle name="Значение_GRO.2008" xfId="1"/>
    <cellStyle name="Обычный" xfId="0" builtinId="0"/>
    <cellStyle name="Обычный 2" xfId="2"/>
    <cellStyle name="Обычный 3" xfId="3"/>
    <cellStyle name="Обычный_Прил.9 Ф1,2" xfId="4"/>
    <cellStyle name="Обычный_ФАКТ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3"/>
  <sheetViews>
    <sheetView tabSelected="1" topLeftCell="A5" zoomScale="89" zoomScaleNormal="89" zoomScaleSheetLayoutView="80" workbookViewId="0">
      <selection activeCell="G20" sqref="G20"/>
    </sheetView>
  </sheetViews>
  <sheetFormatPr defaultRowHeight="12.75" outlineLevelRow="1" x14ac:dyDescent="0.2"/>
  <cols>
    <col min="1" max="1" width="4.140625" style="1" customWidth="1"/>
    <col min="2" max="2" width="54" style="2" customWidth="1"/>
    <col min="3" max="3" width="7" style="1" customWidth="1"/>
    <col min="4" max="4" width="9.140625" style="1" customWidth="1"/>
    <col min="5" max="5" width="10.140625" style="1" customWidth="1"/>
    <col min="6" max="6" width="9.42578125" style="1" customWidth="1"/>
    <col min="7" max="7" width="23.7109375" style="1" customWidth="1"/>
    <col min="8" max="8" width="13.28515625" style="1" customWidth="1"/>
    <col min="9" max="9" width="13.5703125" style="1" customWidth="1"/>
    <col min="10" max="10" width="11.5703125" style="1" customWidth="1"/>
    <col min="11" max="11" width="10.28515625" style="54" customWidth="1"/>
    <col min="12" max="12" width="11.7109375" style="54" customWidth="1"/>
    <col min="13" max="13" width="11" style="54" customWidth="1"/>
    <col min="14" max="20" width="6.5703125" style="54" customWidth="1"/>
    <col min="21" max="64" width="9.140625" style="54"/>
    <col min="65" max="16384" width="9.140625" style="1"/>
  </cols>
  <sheetData>
    <row r="1" spans="1:64" ht="18.75" customHeight="1" x14ac:dyDescent="0.25">
      <c r="A1" s="54"/>
      <c r="B1" s="69"/>
      <c r="C1" s="54"/>
      <c r="D1" s="54"/>
      <c r="E1" s="54"/>
      <c r="F1" s="54"/>
      <c r="G1" s="54"/>
      <c r="H1" s="54"/>
      <c r="I1" s="54"/>
      <c r="J1" s="71" t="s">
        <v>18</v>
      </c>
      <c r="L1" s="55"/>
      <c r="R1" s="56"/>
    </row>
    <row r="2" spans="1:64" ht="15.75" x14ac:dyDescent="0.25">
      <c r="A2" s="54"/>
      <c r="B2" s="69"/>
      <c r="C2" s="54"/>
      <c r="D2" s="54"/>
      <c r="E2" s="54"/>
      <c r="F2" s="54"/>
      <c r="G2" s="54"/>
      <c r="H2" s="54"/>
      <c r="I2" s="54"/>
      <c r="J2" s="71" t="s">
        <v>0</v>
      </c>
      <c r="L2" s="55"/>
      <c r="R2" s="56"/>
    </row>
    <row r="3" spans="1:64" ht="15.75" x14ac:dyDescent="0.25">
      <c r="A3" s="54"/>
      <c r="B3" s="69"/>
      <c r="C3" s="54"/>
      <c r="D3" s="54"/>
      <c r="E3" s="54"/>
      <c r="F3" s="54"/>
      <c r="G3" s="54"/>
      <c r="H3" s="54"/>
      <c r="I3" s="54"/>
      <c r="J3" s="71" t="s">
        <v>1</v>
      </c>
      <c r="L3" s="55"/>
      <c r="R3" s="56"/>
    </row>
    <row r="4" spans="1:64" ht="26.25" customHeight="1" x14ac:dyDescent="0.2">
      <c r="A4" s="54"/>
      <c r="B4" s="69"/>
      <c r="C4" s="54"/>
      <c r="D4" s="54"/>
      <c r="E4" s="54"/>
      <c r="F4" s="54"/>
      <c r="G4" s="54"/>
      <c r="H4" s="54"/>
      <c r="I4" s="54"/>
      <c r="J4" s="54"/>
      <c r="L4" s="55"/>
    </row>
    <row r="5" spans="1:64" ht="15.75" customHeight="1" x14ac:dyDescent="0.25">
      <c r="A5" s="92" t="s">
        <v>62</v>
      </c>
      <c r="B5" s="92"/>
      <c r="C5" s="92"/>
      <c r="D5" s="92"/>
      <c r="E5" s="92"/>
      <c r="F5" s="92"/>
      <c r="G5" s="92"/>
      <c r="H5" s="92"/>
      <c r="I5" s="92"/>
      <c r="J5" s="92"/>
      <c r="K5" s="57"/>
      <c r="L5" s="58"/>
      <c r="M5" s="57"/>
      <c r="N5" s="57"/>
      <c r="O5" s="57"/>
      <c r="P5" s="57"/>
      <c r="Q5" s="57"/>
      <c r="R5" s="57"/>
      <c r="S5" s="57"/>
      <c r="T5" s="57"/>
    </row>
    <row r="6" spans="1:64" ht="12.75" customHeight="1" x14ac:dyDescent="0.2">
      <c r="A6" s="72"/>
      <c r="B6" s="96" t="s">
        <v>2</v>
      </c>
      <c r="C6" s="96"/>
      <c r="D6" s="96"/>
      <c r="E6" s="96"/>
      <c r="F6" s="96"/>
      <c r="G6" s="96"/>
      <c r="H6" s="96"/>
      <c r="I6" s="96"/>
      <c r="J6" s="96"/>
      <c r="K6" s="59"/>
      <c r="L6" s="60"/>
      <c r="M6" s="61"/>
      <c r="N6" s="61"/>
      <c r="O6" s="61"/>
      <c r="P6" s="61"/>
      <c r="Q6" s="61"/>
      <c r="R6" s="61"/>
      <c r="S6" s="62"/>
    </row>
    <row r="7" spans="1:64" ht="15.75" customHeight="1" x14ac:dyDescent="0.2">
      <c r="A7" s="97" t="s">
        <v>19</v>
      </c>
      <c r="B7" s="97"/>
      <c r="C7" s="97"/>
      <c r="D7" s="97"/>
      <c r="E7" s="97"/>
      <c r="F7" s="97"/>
      <c r="G7" s="97"/>
      <c r="H7" s="97"/>
      <c r="I7" s="97"/>
      <c r="J7" s="97"/>
      <c r="K7" s="63"/>
      <c r="L7" s="60"/>
      <c r="M7" s="63"/>
      <c r="N7" s="63"/>
      <c r="O7" s="63"/>
      <c r="P7" s="63"/>
      <c r="Q7" s="63"/>
      <c r="R7" s="63"/>
      <c r="S7" s="63"/>
      <c r="T7" s="63"/>
    </row>
    <row r="8" spans="1:64" ht="15.75" x14ac:dyDescent="0.2">
      <c r="A8" s="54"/>
      <c r="B8" s="69"/>
      <c r="C8" s="54"/>
      <c r="D8" s="54"/>
      <c r="E8" s="54"/>
      <c r="F8" s="54"/>
      <c r="G8" s="54"/>
      <c r="H8" s="54"/>
      <c r="I8" s="54"/>
      <c r="J8" s="71"/>
      <c r="K8" s="63"/>
      <c r="L8" s="60"/>
      <c r="M8" s="63"/>
      <c r="N8" s="63"/>
      <c r="O8" s="63"/>
      <c r="P8" s="63"/>
      <c r="Q8" s="63"/>
      <c r="R8" s="63"/>
    </row>
    <row r="9" spans="1:64" ht="45.75" customHeight="1" x14ac:dyDescent="0.2">
      <c r="A9" s="93" t="s">
        <v>3</v>
      </c>
      <c r="B9" s="93" t="s">
        <v>4</v>
      </c>
      <c r="C9" s="93" t="s">
        <v>20</v>
      </c>
      <c r="D9" s="93"/>
      <c r="E9" s="93" t="s">
        <v>21</v>
      </c>
      <c r="F9" s="93"/>
      <c r="G9" s="93"/>
      <c r="H9" s="93" t="s">
        <v>5</v>
      </c>
      <c r="I9" s="93"/>
      <c r="J9" s="93"/>
      <c r="K9" s="63"/>
      <c r="L9" s="60"/>
      <c r="M9" s="63"/>
      <c r="N9" s="63"/>
      <c r="O9" s="63"/>
      <c r="P9" s="63"/>
      <c r="Q9" s="63"/>
      <c r="R9" s="63"/>
    </row>
    <row r="10" spans="1:64" ht="70.5" customHeight="1" x14ac:dyDescent="0.2">
      <c r="A10" s="93"/>
      <c r="B10" s="93"/>
      <c r="C10" s="4" t="s">
        <v>22</v>
      </c>
      <c r="D10" s="4" t="s">
        <v>23</v>
      </c>
      <c r="E10" s="5" t="s">
        <v>24</v>
      </c>
      <c r="F10" s="5" t="s">
        <v>25</v>
      </c>
      <c r="G10" s="4" t="s">
        <v>26</v>
      </c>
      <c r="H10" s="4" t="s">
        <v>27</v>
      </c>
      <c r="I10" s="4" t="s">
        <v>28</v>
      </c>
      <c r="J10" s="4" t="s">
        <v>29</v>
      </c>
      <c r="K10" s="63"/>
      <c r="L10" s="60"/>
      <c r="M10" s="63"/>
      <c r="N10" s="63"/>
      <c r="O10" s="63"/>
      <c r="P10" s="63"/>
      <c r="Q10" s="63"/>
      <c r="R10" s="63"/>
    </row>
    <row r="11" spans="1:64" s="10" customFormat="1" ht="15.75" x14ac:dyDescent="0.2">
      <c r="A11" s="8">
        <v>1</v>
      </c>
      <c r="B11" s="9" t="s">
        <v>30</v>
      </c>
      <c r="C11" s="23"/>
      <c r="D11" s="23"/>
      <c r="E11" s="48"/>
      <c r="F11" s="24">
        <f>F12+F29+F55+F57</f>
        <v>32409.25</v>
      </c>
      <c r="G11" s="25">
        <v>0</v>
      </c>
      <c r="H11" s="26" t="s">
        <v>45</v>
      </c>
      <c r="I11" s="27"/>
      <c r="J11" s="27">
        <f>J12+J21+J29+J55+J57</f>
        <v>0</v>
      </c>
      <c r="K11" s="63"/>
      <c r="L11" s="64"/>
      <c r="M11" s="63"/>
      <c r="N11" s="63"/>
      <c r="O11" s="63"/>
      <c r="P11" s="63"/>
      <c r="Q11" s="63"/>
      <c r="R11" s="63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64" s="10" customFormat="1" ht="37.5" customHeight="1" x14ac:dyDescent="0.2">
      <c r="A12" s="8">
        <v>2</v>
      </c>
      <c r="B12" s="11" t="s">
        <v>6</v>
      </c>
      <c r="C12" s="23"/>
      <c r="D12" s="23"/>
      <c r="E12" s="48"/>
      <c r="F12" s="24">
        <f>F14+F17+F21</f>
        <v>19679.73</v>
      </c>
      <c r="G12" s="25">
        <v>0</v>
      </c>
      <c r="H12" s="28">
        <f>H14+H17</f>
        <v>88.8</v>
      </c>
      <c r="I12" s="23"/>
      <c r="J12" s="27">
        <f>J14+J17</f>
        <v>0</v>
      </c>
      <c r="K12" s="63"/>
      <c r="L12" s="64"/>
      <c r="M12" s="63"/>
      <c r="N12" s="63"/>
      <c r="O12" s="63"/>
      <c r="P12" s="63"/>
      <c r="Q12" s="63"/>
      <c r="R12" s="63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</row>
    <row r="13" spans="1:64" ht="15.75" hidden="1" outlineLevel="1" x14ac:dyDescent="0.2">
      <c r="A13" s="12" t="s">
        <v>7</v>
      </c>
      <c r="B13" s="13"/>
      <c r="C13" s="29"/>
      <c r="D13" s="29"/>
      <c r="E13" s="49"/>
      <c r="F13" s="30"/>
      <c r="G13" s="25"/>
      <c r="H13" s="31"/>
      <c r="I13" s="29"/>
      <c r="J13" s="32"/>
      <c r="K13" s="63"/>
      <c r="L13" s="60"/>
      <c r="M13" s="63"/>
      <c r="N13" s="63"/>
      <c r="O13" s="63"/>
      <c r="P13" s="63"/>
      <c r="Q13" s="63"/>
      <c r="R13" s="63"/>
    </row>
    <row r="14" spans="1:64" s="10" customFormat="1" ht="22.5" customHeight="1" collapsed="1" x14ac:dyDescent="0.2">
      <c r="A14" s="8" t="s">
        <v>8</v>
      </c>
      <c r="B14" s="11" t="s">
        <v>31</v>
      </c>
      <c r="C14" s="23"/>
      <c r="D14" s="23"/>
      <c r="E14" s="24">
        <f>SUM(E15:E16)</f>
        <v>697768.3383352625</v>
      </c>
      <c r="F14" s="24">
        <f>SUM(F15:F16)</f>
        <v>7777.13</v>
      </c>
      <c r="G14" s="25">
        <v>0</v>
      </c>
      <c r="H14" s="28">
        <f>SUM(H15:H15)</f>
        <v>88.8</v>
      </c>
      <c r="I14" s="23"/>
      <c r="J14" s="27">
        <f>SUM(J15:J15)</f>
        <v>0</v>
      </c>
      <c r="K14" s="63"/>
      <c r="L14" s="64"/>
      <c r="M14" s="63"/>
      <c r="N14" s="63"/>
      <c r="O14" s="63"/>
      <c r="P14" s="63"/>
      <c r="Q14" s="63"/>
      <c r="R14" s="63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</row>
    <row r="15" spans="1:64" s="54" customFormat="1" ht="25.5" x14ac:dyDescent="0.2">
      <c r="A15" s="12" t="s">
        <v>9</v>
      </c>
      <c r="B15" s="16" t="s">
        <v>42</v>
      </c>
      <c r="C15" s="17">
        <v>2017</v>
      </c>
      <c r="D15" s="17">
        <v>2027</v>
      </c>
      <c r="E15" s="18">
        <v>337425.28</v>
      </c>
      <c r="F15" s="19">
        <v>7510.92</v>
      </c>
      <c r="G15" s="20" t="s">
        <v>41</v>
      </c>
      <c r="H15" s="21">
        <v>88.8</v>
      </c>
      <c r="I15" s="33" t="s">
        <v>43</v>
      </c>
      <c r="J15" s="22">
        <v>0</v>
      </c>
      <c r="K15" s="66"/>
      <c r="L15" s="60"/>
      <c r="M15" s="63"/>
      <c r="N15" s="63"/>
      <c r="O15" s="63"/>
      <c r="P15" s="63"/>
      <c r="Q15" s="63"/>
      <c r="R15" s="63"/>
    </row>
    <row r="16" spans="1:64" s="54" customFormat="1" ht="25.5" x14ac:dyDescent="0.2">
      <c r="A16" s="12" t="s">
        <v>115</v>
      </c>
      <c r="B16" s="98" t="s">
        <v>114</v>
      </c>
      <c r="C16" s="17">
        <v>2021</v>
      </c>
      <c r="D16" s="17">
        <v>2024</v>
      </c>
      <c r="E16" s="18">
        <v>360343.05833526247</v>
      </c>
      <c r="F16" s="19">
        <v>266.20999999999998</v>
      </c>
      <c r="G16" s="20" t="s">
        <v>116</v>
      </c>
      <c r="H16" s="21">
        <v>91.8</v>
      </c>
      <c r="I16" s="33" t="s">
        <v>119</v>
      </c>
      <c r="J16" s="22">
        <v>31</v>
      </c>
      <c r="K16" s="66"/>
      <c r="L16" s="60"/>
      <c r="M16" s="63"/>
      <c r="N16" s="63"/>
      <c r="O16" s="63"/>
      <c r="P16" s="63"/>
      <c r="Q16" s="63"/>
      <c r="R16" s="63"/>
    </row>
    <row r="17" spans="1:64" s="10" customFormat="1" ht="15.75" x14ac:dyDescent="0.2">
      <c r="A17" s="8" t="s">
        <v>10</v>
      </c>
      <c r="B17" s="11" t="s">
        <v>57</v>
      </c>
      <c r="C17" s="34"/>
      <c r="D17" s="34"/>
      <c r="E17" s="24">
        <f>SUM(E18:E20)</f>
        <v>964.29</v>
      </c>
      <c r="F17" s="24">
        <f>SUM(F18:F20)</f>
        <v>958.79</v>
      </c>
      <c r="G17" s="25" t="s">
        <v>44</v>
      </c>
      <c r="H17" s="28">
        <f>SUM(H20:H20)</f>
        <v>0</v>
      </c>
      <c r="I17" s="23"/>
      <c r="J17" s="27">
        <f>SUM(J20:J20)</f>
        <v>0</v>
      </c>
      <c r="K17" s="67"/>
      <c r="L17" s="64"/>
      <c r="M17" s="63"/>
      <c r="N17" s="63"/>
      <c r="O17" s="63"/>
      <c r="P17" s="63"/>
      <c r="Q17" s="63"/>
      <c r="R17" s="63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</row>
    <row r="18" spans="1:64" s="65" customFormat="1" ht="44.25" customHeight="1" outlineLevel="1" x14ac:dyDescent="0.25">
      <c r="A18" s="12" t="s">
        <v>11</v>
      </c>
      <c r="B18" s="16" t="s">
        <v>109</v>
      </c>
      <c r="C18" s="17">
        <v>2021</v>
      </c>
      <c r="D18" s="17">
        <v>2021</v>
      </c>
      <c r="E18" s="19">
        <f>5.5+F18</f>
        <v>419.64</v>
      </c>
      <c r="F18" s="77">
        <v>414.14</v>
      </c>
      <c r="G18" s="78" t="s">
        <v>44</v>
      </c>
      <c r="H18" s="36"/>
      <c r="I18" s="21"/>
      <c r="J18" s="22"/>
      <c r="K18" s="67"/>
      <c r="L18" s="64"/>
      <c r="M18" s="63"/>
      <c r="N18" s="63"/>
      <c r="O18" s="63"/>
      <c r="P18" s="63"/>
      <c r="Q18" s="63"/>
      <c r="R18" s="63"/>
    </row>
    <row r="19" spans="1:64" s="65" customFormat="1" ht="44.25" customHeight="1" outlineLevel="1" x14ac:dyDescent="0.25">
      <c r="A19" s="12" t="s">
        <v>112</v>
      </c>
      <c r="B19" s="16" t="s">
        <v>110</v>
      </c>
      <c r="C19" s="17">
        <v>2020</v>
      </c>
      <c r="D19" s="17">
        <v>2021</v>
      </c>
      <c r="E19" s="19">
        <v>87.92</v>
      </c>
      <c r="F19" s="77">
        <v>87.92</v>
      </c>
      <c r="G19" s="78" t="s">
        <v>44</v>
      </c>
      <c r="H19" s="36"/>
      <c r="I19" s="21"/>
      <c r="J19" s="22"/>
      <c r="K19" s="67"/>
      <c r="L19" s="64"/>
      <c r="M19" s="63"/>
      <c r="N19" s="63"/>
      <c r="O19" s="63"/>
      <c r="P19" s="63"/>
      <c r="Q19" s="63"/>
      <c r="R19" s="63"/>
    </row>
    <row r="20" spans="1:64" s="65" customFormat="1" ht="44.25" customHeight="1" outlineLevel="1" x14ac:dyDescent="0.25">
      <c r="A20" s="12" t="s">
        <v>113</v>
      </c>
      <c r="B20" s="16" t="s">
        <v>111</v>
      </c>
      <c r="C20" s="17">
        <v>2021</v>
      </c>
      <c r="D20" s="17">
        <v>2021</v>
      </c>
      <c r="E20" s="19">
        <v>456.73</v>
      </c>
      <c r="F20" s="77">
        <v>456.73</v>
      </c>
      <c r="G20" s="78" t="s">
        <v>44</v>
      </c>
      <c r="H20" s="36"/>
      <c r="I20" s="21"/>
      <c r="J20" s="22"/>
      <c r="K20" s="67"/>
      <c r="L20" s="64"/>
      <c r="M20" s="63"/>
      <c r="N20" s="63"/>
      <c r="O20" s="63"/>
      <c r="P20" s="63"/>
      <c r="Q20" s="63"/>
      <c r="R20" s="63"/>
    </row>
    <row r="21" spans="1:64" s="10" customFormat="1" ht="14.25" customHeight="1" x14ac:dyDescent="0.2">
      <c r="A21" s="8" t="s">
        <v>12</v>
      </c>
      <c r="B21" s="11" t="s">
        <v>32</v>
      </c>
      <c r="C21" s="34">
        <v>2019</v>
      </c>
      <c r="D21" s="34">
        <v>2021</v>
      </c>
      <c r="E21" s="24">
        <f>SUM(E22:E28)</f>
        <v>18472.800000000003</v>
      </c>
      <c r="F21" s="24">
        <f>SUM(F22:F28)</f>
        <v>10943.81</v>
      </c>
      <c r="G21" s="25" t="s">
        <v>44</v>
      </c>
      <c r="H21" s="23">
        <v>0</v>
      </c>
      <c r="I21" s="23"/>
      <c r="J21" s="35">
        <v>0</v>
      </c>
      <c r="K21" s="67"/>
      <c r="L21" s="64"/>
      <c r="M21" s="63"/>
      <c r="N21" s="63"/>
      <c r="O21" s="63"/>
      <c r="P21" s="63"/>
      <c r="Q21" s="63"/>
      <c r="R21" s="63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</row>
    <row r="22" spans="1:64" s="65" customFormat="1" ht="44.25" customHeight="1" outlineLevel="1" x14ac:dyDescent="0.25">
      <c r="A22" s="12" t="s">
        <v>14</v>
      </c>
      <c r="B22" s="16" t="s">
        <v>53</v>
      </c>
      <c r="C22" s="17">
        <v>2020</v>
      </c>
      <c r="D22" s="17">
        <v>2021</v>
      </c>
      <c r="E22" s="19">
        <f>100.17+F22</f>
        <v>1606.3500000000001</v>
      </c>
      <c r="F22" s="77">
        <v>1506.18</v>
      </c>
      <c r="G22" s="78" t="s">
        <v>106</v>
      </c>
      <c r="H22" s="36">
        <v>0</v>
      </c>
      <c r="I22" s="21"/>
      <c r="J22" s="22">
        <v>0</v>
      </c>
      <c r="K22" s="67"/>
      <c r="L22" s="102"/>
      <c r="M22" s="63"/>
      <c r="N22" s="63"/>
      <c r="O22" s="63"/>
      <c r="P22" s="63"/>
      <c r="Q22" s="63"/>
      <c r="R22" s="63"/>
    </row>
    <row r="23" spans="1:64" s="54" customFormat="1" ht="44.25" customHeight="1" outlineLevel="1" x14ac:dyDescent="0.2">
      <c r="A23" s="54" t="s">
        <v>58</v>
      </c>
      <c r="B23" s="16" t="s">
        <v>102</v>
      </c>
      <c r="C23" s="17">
        <v>2021</v>
      </c>
      <c r="D23" s="17">
        <v>2023</v>
      </c>
      <c r="E23" s="19">
        <v>13061.59</v>
      </c>
      <c r="F23" s="19">
        <v>6152.17</v>
      </c>
      <c r="G23" s="78" t="s">
        <v>107</v>
      </c>
      <c r="H23" s="36">
        <v>0</v>
      </c>
      <c r="I23" s="21"/>
      <c r="J23" s="22">
        <v>0</v>
      </c>
      <c r="K23" s="63"/>
      <c r="L23" s="60"/>
      <c r="M23" s="63"/>
      <c r="N23" s="63"/>
      <c r="O23" s="63"/>
      <c r="P23" s="63"/>
      <c r="Q23" s="63"/>
      <c r="R23" s="63"/>
    </row>
    <row r="24" spans="1:64" s="54" customFormat="1" ht="44.25" customHeight="1" outlineLevel="1" x14ac:dyDescent="0.2">
      <c r="A24" s="12" t="s">
        <v>46</v>
      </c>
      <c r="B24" s="16" t="s">
        <v>103</v>
      </c>
      <c r="C24" s="17">
        <v>2021</v>
      </c>
      <c r="D24" s="17">
        <v>2021</v>
      </c>
      <c r="E24" s="19">
        <v>2102.5700000000002</v>
      </c>
      <c r="F24" s="19">
        <v>2102.5700000000002</v>
      </c>
      <c r="G24" s="78" t="s">
        <v>44</v>
      </c>
      <c r="H24" s="36">
        <v>0</v>
      </c>
      <c r="I24" s="21"/>
      <c r="J24" s="22">
        <v>0</v>
      </c>
      <c r="K24" s="63"/>
      <c r="L24" s="60"/>
      <c r="M24" s="63"/>
      <c r="N24" s="63"/>
      <c r="O24" s="63"/>
      <c r="P24" s="63"/>
      <c r="Q24" s="63"/>
      <c r="R24" s="63"/>
    </row>
    <row r="25" spans="1:64" s="54" customFormat="1" ht="44.25" customHeight="1" outlineLevel="1" x14ac:dyDescent="0.2">
      <c r="A25" s="12" t="s">
        <v>51</v>
      </c>
      <c r="B25" s="16" t="s">
        <v>104</v>
      </c>
      <c r="C25" s="17">
        <v>2021</v>
      </c>
      <c r="D25" s="17">
        <v>2021</v>
      </c>
      <c r="E25" s="19">
        <v>954.06</v>
      </c>
      <c r="F25" s="19">
        <v>954.06</v>
      </c>
      <c r="G25" s="78" t="s">
        <v>44</v>
      </c>
      <c r="H25" s="36">
        <v>0</v>
      </c>
      <c r="I25" s="21"/>
      <c r="J25" s="22">
        <v>0</v>
      </c>
      <c r="K25" s="63"/>
      <c r="L25" s="60"/>
      <c r="M25" s="63"/>
      <c r="N25" s="63"/>
      <c r="O25" s="63"/>
      <c r="P25" s="63"/>
      <c r="Q25" s="63"/>
      <c r="R25" s="63"/>
    </row>
    <row r="26" spans="1:64" s="54" customFormat="1" ht="44.25" customHeight="1" outlineLevel="1" x14ac:dyDescent="0.2">
      <c r="A26" s="12" t="s">
        <v>52</v>
      </c>
      <c r="B26" s="16" t="s">
        <v>105</v>
      </c>
      <c r="C26" s="17">
        <v>2021</v>
      </c>
      <c r="D26" s="17">
        <v>2021</v>
      </c>
      <c r="E26" s="19">
        <v>170.37</v>
      </c>
      <c r="F26" s="19">
        <v>170.37</v>
      </c>
      <c r="G26" s="78" t="s">
        <v>44</v>
      </c>
      <c r="H26" s="36"/>
      <c r="I26" s="21"/>
      <c r="J26" s="22"/>
      <c r="K26" s="63"/>
      <c r="L26" s="60"/>
      <c r="M26" s="63"/>
      <c r="N26" s="63"/>
      <c r="O26" s="63"/>
      <c r="P26" s="63"/>
      <c r="Q26" s="63"/>
      <c r="R26" s="63"/>
    </row>
    <row r="27" spans="1:64" s="54" customFormat="1" ht="44.25" customHeight="1" outlineLevel="1" x14ac:dyDescent="0.2">
      <c r="A27" s="12" t="s">
        <v>59</v>
      </c>
      <c r="B27" s="73" t="s">
        <v>108</v>
      </c>
      <c r="C27" s="17">
        <v>2021</v>
      </c>
      <c r="D27" s="17">
        <v>2022</v>
      </c>
      <c r="E27" s="19">
        <v>570.86</v>
      </c>
      <c r="F27" s="19">
        <v>51.46</v>
      </c>
      <c r="G27" s="78" t="s">
        <v>44</v>
      </c>
      <c r="H27" s="36"/>
      <c r="I27" s="21"/>
      <c r="J27" s="22"/>
      <c r="K27" s="63"/>
      <c r="L27" s="60"/>
      <c r="M27" s="63"/>
      <c r="N27" s="63"/>
      <c r="O27" s="63"/>
      <c r="P27" s="63"/>
      <c r="Q27" s="63"/>
      <c r="R27" s="63"/>
    </row>
    <row r="28" spans="1:64" s="54" customFormat="1" ht="22.5" customHeight="1" outlineLevel="1" x14ac:dyDescent="0.2">
      <c r="A28" s="12" t="s">
        <v>118</v>
      </c>
      <c r="B28" s="99" t="s">
        <v>117</v>
      </c>
      <c r="C28" s="100">
        <v>2020</v>
      </c>
      <c r="D28" s="100">
        <v>2021</v>
      </c>
      <c r="E28" s="101">
        <v>7</v>
      </c>
      <c r="F28" s="101">
        <v>7</v>
      </c>
      <c r="G28" s="78" t="s">
        <v>44</v>
      </c>
      <c r="H28" s="36"/>
      <c r="I28" s="21"/>
      <c r="J28" s="22"/>
      <c r="K28" s="63"/>
      <c r="L28" s="60"/>
      <c r="M28" s="63"/>
      <c r="N28" s="63"/>
      <c r="O28" s="63"/>
      <c r="P28" s="63"/>
      <c r="Q28" s="63"/>
      <c r="R28" s="63"/>
    </row>
    <row r="29" spans="1:64" s="10" customFormat="1" ht="36" customHeight="1" x14ac:dyDescent="0.2">
      <c r="A29" s="8" t="s">
        <v>15</v>
      </c>
      <c r="B29" s="82" t="s">
        <v>33</v>
      </c>
      <c r="C29" s="83"/>
      <c r="D29" s="83"/>
      <c r="E29" s="84">
        <f>SUM(E30:E54)</f>
        <v>12729.52</v>
      </c>
      <c r="F29" s="84">
        <f>SUM(F30:F54)</f>
        <v>12729.52</v>
      </c>
      <c r="G29" s="25" t="s">
        <v>44</v>
      </c>
      <c r="H29" s="23">
        <v>0</v>
      </c>
      <c r="I29" s="23"/>
      <c r="J29" s="23">
        <v>0</v>
      </c>
      <c r="K29" s="63"/>
      <c r="L29" s="64"/>
      <c r="M29" s="63"/>
      <c r="N29" s="63"/>
      <c r="O29" s="63"/>
      <c r="P29" s="63"/>
      <c r="Q29" s="63"/>
      <c r="R29" s="63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64" s="54" customFormat="1" ht="12.75" customHeight="1" outlineLevel="1" x14ac:dyDescent="0.2">
      <c r="A30" s="74" t="s">
        <v>17</v>
      </c>
      <c r="B30" s="87" t="s">
        <v>63</v>
      </c>
      <c r="C30" s="87"/>
      <c r="D30" s="88"/>
      <c r="E30" s="89">
        <v>1860.83</v>
      </c>
      <c r="F30" s="89">
        <v>1860.83</v>
      </c>
      <c r="G30" s="80" t="s">
        <v>44</v>
      </c>
      <c r="H30" s="36">
        <v>0</v>
      </c>
      <c r="I30" s="37"/>
      <c r="J30" s="36">
        <v>0</v>
      </c>
      <c r="K30" s="63"/>
      <c r="L30" s="60"/>
      <c r="M30" s="63"/>
      <c r="N30" s="63"/>
      <c r="O30" s="63"/>
      <c r="P30" s="63"/>
      <c r="Q30" s="63"/>
      <c r="R30" s="63"/>
    </row>
    <row r="31" spans="1:64" s="54" customFormat="1" ht="12.75" customHeight="1" outlineLevel="1" x14ac:dyDescent="0.2">
      <c r="A31" s="74" t="s">
        <v>47</v>
      </c>
      <c r="B31" s="87" t="s">
        <v>64</v>
      </c>
      <c r="C31" s="87"/>
      <c r="D31" s="88"/>
      <c r="E31" s="90">
        <v>829.71</v>
      </c>
      <c r="F31" s="90">
        <v>829.71</v>
      </c>
      <c r="G31" s="81" t="s">
        <v>44</v>
      </c>
      <c r="H31" s="37">
        <v>0</v>
      </c>
      <c r="I31" s="38"/>
      <c r="J31" s="36">
        <v>0</v>
      </c>
      <c r="K31" s="63"/>
      <c r="L31" s="60"/>
      <c r="M31" s="63"/>
      <c r="N31" s="63"/>
      <c r="O31" s="63"/>
      <c r="P31" s="63"/>
      <c r="Q31" s="63"/>
      <c r="R31" s="63"/>
    </row>
    <row r="32" spans="1:64" s="54" customFormat="1" ht="12.75" customHeight="1" outlineLevel="1" x14ac:dyDescent="0.2">
      <c r="A32" s="74" t="s">
        <v>48</v>
      </c>
      <c r="B32" s="87" t="s">
        <v>65</v>
      </c>
      <c r="C32" s="87"/>
      <c r="D32" s="79"/>
      <c r="E32" s="89">
        <v>1076.5899999999999</v>
      </c>
      <c r="F32" s="89">
        <v>1076.5899999999999</v>
      </c>
      <c r="G32" s="81" t="s">
        <v>100</v>
      </c>
      <c r="H32" s="39"/>
      <c r="I32" s="38"/>
      <c r="J32" s="36">
        <v>0</v>
      </c>
      <c r="K32" s="63"/>
      <c r="L32" s="60"/>
      <c r="M32" s="63"/>
      <c r="N32" s="63"/>
      <c r="O32" s="63"/>
      <c r="P32" s="63"/>
      <c r="Q32" s="63"/>
      <c r="R32" s="63"/>
    </row>
    <row r="33" spans="1:18" s="54" customFormat="1" ht="12.75" customHeight="1" outlineLevel="1" x14ac:dyDescent="0.2">
      <c r="A33" s="75" t="s">
        <v>49</v>
      </c>
      <c r="B33" s="87" t="s">
        <v>66</v>
      </c>
      <c r="C33" s="87"/>
      <c r="D33" s="79"/>
      <c r="E33" s="89">
        <v>1139.92</v>
      </c>
      <c r="F33" s="89">
        <v>1139.92</v>
      </c>
      <c r="G33" s="81" t="s">
        <v>100</v>
      </c>
      <c r="H33" s="39"/>
      <c r="I33" s="40"/>
      <c r="J33" s="36"/>
      <c r="K33" s="63"/>
      <c r="L33" s="60"/>
      <c r="M33" s="63"/>
      <c r="N33" s="63"/>
      <c r="O33" s="63"/>
      <c r="P33" s="63"/>
      <c r="Q33" s="63"/>
      <c r="R33" s="63"/>
    </row>
    <row r="34" spans="1:18" s="54" customFormat="1" ht="12.75" customHeight="1" outlineLevel="1" x14ac:dyDescent="0.2">
      <c r="A34" s="74" t="s">
        <v>50</v>
      </c>
      <c r="B34" s="87" t="s">
        <v>67</v>
      </c>
      <c r="C34" s="87"/>
      <c r="D34" s="79"/>
      <c r="E34" s="89">
        <v>1808.33</v>
      </c>
      <c r="F34" s="89">
        <v>1808.33</v>
      </c>
      <c r="G34" s="81" t="s">
        <v>44</v>
      </c>
      <c r="H34" s="76"/>
      <c r="I34" s="40"/>
      <c r="J34" s="36"/>
      <c r="K34" s="63"/>
      <c r="L34" s="60"/>
      <c r="M34" s="63"/>
      <c r="N34" s="63"/>
      <c r="O34" s="63"/>
      <c r="P34" s="63"/>
      <c r="Q34" s="63"/>
      <c r="R34" s="63"/>
    </row>
    <row r="35" spans="1:18" s="54" customFormat="1" ht="12.75" customHeight="1" outlineLevel="1" x14ac:dyDescent="0.2">
      <c r="A35" s="74" t="s">
        <v>54</v>
      </c>
      <c r="B35" s="87" t="s">
        <v>68</v>
      </c>
      <c r="C35" s="87"/>
      <c r="D35" s="79"/>
      <c r="E35" s="90">
        <v>657.08</v>
      </c>
      <c r="F35" s="90">
        <v>657.08</v>
      </c>
      <c r="G35" s="81" t="s">
        <v>44</v>
      </c>
      <c r="H35" s="76"/>
      <c r="I35" s="40"/>
      <c r="J35" s="36"/>
      <c r="K35" s="63"/>
      <c r="L35" s="60"/>
      <c r="M35" s="63"/>
      <c r="N35" s="63"/>
      <c r="O35" s="63"/>
      <c r="P35" s="63"/>
      <c r="Q35" s="63"/>
      <c r="R35" s="63"/>
    </row>
    <row r="36" spans="1:18" s="54" customFormat="1" ht="12.75" customHeight="1" outlineLevel="1" x14ac:dyDescent="0.2">
      <c r="A36" s="75" t="s">
        <v>61</v>
      </c>
      <c r="B36" s="87" t="s">
        <v>68</v>
      </c>
      <c r="C36" s="87"/>
      <c r="D36" s="79"/>
      <c r="E36" s="90">
        <v>692.71</v>
      </c>
      <c r="F36" s="90">
        <v>692.71</v>
      </c>
      <c r="G36" s="81" t="s">
        <v>44</v>
      </c>
      <c r="H36" s="76"/>
      <c r="I36" s="40"/>
      <c r="J36" s="36"/>
      <c r="K36" s="63"/>
      <c r="L36" s="60"/>
      <c r="M36" s="63"/>
      <c r="N36" s="63"/>
      <c r="O36" s="63"/>
      <c r="P36" s="63"/>
      <c r="Q36" s="63"/>
      <c r="R36" s="63"/>
    </row>
    <row r="37" spans="1:18" s="54" customFormat="1" ht="12.75" customHeight="1" outlineLevel="1" x14ac:dyDescent="0.2">
      <c r="A37" s="74" t="s">
        <v>55</v>
      </c>
      <c r="B37" s="87" t="s">
        <v>68</v>
      </c>
      <c r="C37" s="87"/>
      <c r="D37" s="79"/>
      <c r="E37" s="90">
        <v>724.38</v>
      </c>
      <c r="F37" s="90">
        <v>724.38</v>
      </c>
      <c r="G37" s="81" t="s">
        <v>44</v>
      </c>
      <c r="H37" s="76"/>
      <c r="I37" s="40"/>
      <c r="J37" s="36"/>
      <c r="K37" s="63"/>
      <c r="L37" s="60"/>
      <c r="M37" s="63"/>
      <c r="N37" s="63"/>
      <c r="O37" s="63"/>
      <c r="P37" s="63"/>
      <c r="Q37" s="63"/>
      <c r="R37" s="63"/>
    </row>
    <row r="38" spans="1:18" s="54" customFormat="1" ht="12.75" customHeight="1" outlineLevel="1" x14ac:dyDescent="0.2">
      <c r="A38" s="74" t="s">
        <v>56</v>
      </c>
      <c r="B38" s="87" t="s">
        <v>69</v>
      </c>
      <c r="C38" s="87"/>
      <c r="D38" s="79"/>
      <c r="E38" s="89">
        <v>1014.5</v>
      </c>
      <c r="F38" s="89">
        <v>1014.5</v>
      </c>
      <c r="G38" s="81" t="s">
        <v>44</v>
      </c>
      <c r="H38" s="76"/>
      <c r="I38" s="40"/>
      <c r="J38" s="36"/>
      <c r="K38" s="63"/>
      <c r="L38" s="60"/>
      <c r="M38" s="63"/>
      <c r="N38" s="63"/>
      <c r="O38" s="63"/>
      <c r="P38" s="63"/>
      <c r="Q38" s="63"/>
      <c r="R38" s="63"/>
    </row>
    <row r="39" spans="1:18" s="54" customFormat="1" ht="12.75" customHeight="1" outlineLevel="1" x14ac:dyDescent="0.2">
      <c r="A39" s="75" t="s">
        <v>84</v>
      </c>
      <c r="B39" s="87" t="s">
        <v>70</v>
      </c>
      <c r="C39" s="87"/>
      <c r="D39" s="79"/>
      <c r="E39" s="90">
        <v>615.58000000000004</v>
      </c>
      <c r="F39" s="90">
        <v>615.58000000000004</v>
      </c>
      <c r="G39" s="81" t="s">
        <v>44</v>
      </c>
      <c r="H39" s="76"/>
      <c r="I39" s="40"/>
      <c r="J39" s="36"/>
      <c r="K39" s="63"/>
      <c r="L39" s="60"/>
      <c r="M39" s="63"/>
      <c r="N39" s="63"/>
      <c r="O39" s="63"/>
      <c r="P39" s="63"/>
      <c r="Q39" s="63"/>
      <c r="R39" s="63"/>
    </row>
    <row r="40" spans="1:18" s="54" customFormat="1" ht="12.75" customHeight="1" outlineLevel="1" x14ac:dyDescent="0.2">
      <c r="A40" s="74" t="s">
        <v>85</v>
      </c>
      <c r="B40" s="87" t="s">
        <v>71</v>
      </c>
      <c r="C40" s="87"/>
      <c r="D40" s="79"/>
      <c r="E40" s="90">
        <v>81.25</v>
      </c>
      <c r="F40" s="90">
        <v>81.25</v>
      </c>
      <c r="G40" s="81" t="s">
        <v>44</v>
      </c>
      <c r="H40" s="76"/>
      <c r="I40" s="40"/>
      <c r="J40" s="36"/>
      <c r="K40" s="63"/>
      <c r="L40" s="60"/>
      <c r="M40" s="63"/>
      <c r="N40" s="63"/>
      <c r="O40" s="63"/>
      <c r="P40" s="63"/>
      <c r="Q40" s="63"/>
      <c r="R40" s="63"/>
    </row>
    <row r="41" spans="1:18" s="54" customFormat="1" ht="12.75" customHeight="1" outlineLevel="1" x14ac:dyDescent="0.2">
      <c r="A41" s="74" t="s">
        <v>86</v>
      </c>
      <c r="B41" s="87" t="s">
        <v>72</v>
      </c>
      <c r="C41" s="87"/>
      <c r="D41" s="79"/>
      <c r="E41" s="90">
        <v>145</v>
      </c>
      <c r="F41" s="90">
        <v>145</v>
      </c>
      <c r="G41" s="81" t="s">
        <v>44</v>
      </c>
      <c r="H41" s="76"/>
      <c r="I41" s="40"/>
      <c r="J41" s="36"/>
      <c r="K41" s="63"/>
      <c r="L41" s="60"/>
      <c r="M41" s="63"/>
      <c r="N41" s="63"/>
      <c r="O41" s="63"/>
      <c r="P41" s="63"/>
      <c r="Q41" s="63"/>
      <c r="R41" s="63"/>
    </row>
    <row r="42" spans="1:18" s="54" customFormat="1" ht="12.75" customHeight="1" outlineLevel="1" x14ac:dyDescent="0.2">
      <c r="A42" s="75" t="s">
        <v>87</v>
      </c>
      <c r="B42" s="87" t="s">
        <v>73</v>
      </c>
      <c r="C42" s="87"/>
      <c r="D42" s="79"/>
      <c r="E42" s="90">
        <v>224.96</v>
      </c>
      <c r="F42" s="90">
        <v>224.96</v>
      </c>
      <c r="G42" s="81" t="s">
        <v>44</v>
      </c>
      <c r="H42" s="76"/>
      <c r="I42" s="40"/>
      <c r="J42" s="36"/>
      <c r="K42" s="63"/>
      <c r="L42" s="60"/>
      <c r="M42" s="63"/>
      <c r="N42" s="63"/>
      <c r="O42" s="63"/>
      <c r="P42" s="63"/>
      <c r="Q42" s="63"/>
      <c r="R42" s="63"/>
    </row>
    <row r="43" spans="1:18" s="54" customFormat="1" ht="12.75" customHeight="1" outlineLevel="1" x14ac:dyDescent="0.2">
      <c r="A43" s="74" t="s">
        <v>88</v>
      </c>
      <c r="B43" s="87" t="s">
        <v>73</v>
      </c>
      <c r="C43" s="87"/>
      <c r="D43" s="79"/>
      <c r="E43" s="90">
        <v>97.25</v>
      </c>
      <c r="F43" s="90">
        <v>97.25</v>
      </c>
      <c r="G43" s="81" t="s">
        <v>44</v>
      </c>
      <c r="H43" s="76"/>
      <c r="I43" s="40"/>
      <c r="J43" s="36"/>
      <c r="K43" s="63"/>
      <c r="L43" s="60"/>
      <c r="M43" s="63"/>
      <c r="N43" s="63"/>
      <c r="O43" s="63"/>
      <c r="P43" s="63"/>
      <c r="Q43" s="63"/>
      <c r="R43" s="63"/>
    </row>
    <row r="44" spans="1:18" s="54" customFormat="1" ht="12.75" customHeight="1" outlineLevel="1" x14ac:dyDescent="0.2">
      <c r="A44" s="74" t="s">
        <v>89</v>
      </c>
      <c r="B44" s="87" t="s">
        <v>74</v>
      </c>
      <c r="C44" s="87"/>
      <c r="D44" s="79"/>
      <c r="E44" s="90">
        <v>125.65</v>
      </c>
      <c r="F44" s="90">
        <v>125.65</v>
      </c>
      <c r="G44" s="81" t="s">
        <v>44</v>
      </c>
      <c r="H44" s="76"/>
      <c r="I44" s="40"/>
      <c r="J44" s="36"/>
      <c r="K44" s="63"/>
      <c r="L44" s="60"/>
      <c r="M44" s="63"/>
      <c r="N44" s="63"/>
      <c r="O44" s="63"/>
      <c r="P44" s="63"/>
      <c r="Q44" s="63"/>
      <c r="R44" s="63"/>
    </row>
    <row r="45" spans="1:18" s="54" customFormat="1" ht="12.75" customHeight="1" outlineLevel="1" x14ac:dyDescent="0.2">
      <c r="A45" s="75" t="s">
        <v>90</v>
      </c>
      <c r="B45" s="87" t="s">
        <v>75</v>
      </c>
      <c r="C45" s="87"/>
      <c r="D45" s="79"/>
      <c r="E45" s="90">
        <v>85.84</v>
      </c>
      <c r="F45" s="90">
        <v>85.84</v>
      </c>
      <c r="G45" s="81" t="s">
        <v>44</v>
      </c>
      <c r="H45" s="76"/>
      <c r="I45" s="40"/>
      <c r="J45" s="36"/>
      <c r="K45" s="63"/>
      <c r="L45" s="60"/>
      <c r="M45" s="63"/>
      <c r="N45" s="63"/>
      <c r="O45" s="63"/>
      <c r="P45" s="63"/>
      <c r="Q45" s="63"/>
      <c r="R45" s="63"/>
    </row>
    <row r="46" spans="1:18" s="54" customFormat="1" ht="12.75" customHeight="1" outlineLevel="1" x14ac:dyDescent="0.2">
      <c r="A46" s="74" t="s">
        <v>91</v>
      </c>
      <c r="B46" s="87" t="s">
        <v>76</v>
      </c>
      <c r="C46" s="87"/>
      <c r="D46" s="79"/>
      <c r="E46" s="90">
        <v>230.53</v>
      </c>
      <c r="F46" s="90">
        <v>230.53</v>
      </c>
      <c r="G46" s="81" t="s">
        <v>44</v>
      </c>
      <c r="H46" s="76"/>
      <c r="I46" s="40"/>
      <c r="J46" s="36"/>
      <c r="K46" s="63"/>
      <c r="L46" s="60"/>
      <c r="M46" s="63"/>
      <c r="N46" s="63"/>
      <c r="O46" s="63"/>
      <c r="P46" s="63"/>
      <c r="Q46" s="63"/>
      <c r="R46" s="63"/>
    </row>
    <row r="47" spans="1:18" s="54" customFormat="1" ht="12.75" customHeight="1" outlineLevel="1" x14ac:dyDescent="0.2">
      <c r="A47" s="74" t="s">
        <v>92</v>
      </c>
      <c r="B47" s="87" t="s">
        <v>77</v>
      </c>
      <c r="C47" s="87"/>
      <c r="D47" s="79"/>
      <c r="E47" s="90">
        <v>100</v>
      </c>
      <c r="F47" s="90">
        <v>100</v>
      </c>
      <c r="G47" s="81" t="s">
        <v>100</v>
      </c>
      <c r="H47" s="76"/>
      <c r="I47" s="40"/>
      <c r="J47" s="36"/>
      <c r="K47" s="63"/>
      <c r="L47" s="60"/>
      <c r="M47" s="63"/>
      <c r="N47" s="63"/>
      <c r="O47" s="63"/>
      <c r="P47" s="63"/>
      <c r="Q47" s="63"/>
      <c r="R47" s="63"/>
    </row>
    <row r="48" spans="1:18" s="54" customFormat="1" ht="12.75" customHeight="1" outlineLevel="1" x14ac:dyDescent="0.2">
      <c r="A48" s="75" t="s">
        <v>93</v>
      </c>
      <c r="B48" s="87" t="s">
        <v>78</v>
      </c>
      <c r="C48" s="87"/>
      <c r="D48" s="79"/>
      <c r="E48" s="90">
        <v>141.58000000000001</v>
      </c>
      <c r="F48" s="90">
        <v>141.58000000000001</v>
      </c>
      <c r="G48" s="81" t="s">
        <v>44</v>
      </c>
      <c r="H48" s="76"/>
      <c r="I48" s="40"/>
      <c r="J48" s="36"/>
      <c r="K48" s="63"/>
      <c r="L48" s="60"/>
      <c r="M48" s="63"/>
      <c r="N48" s="63"/>
      <c r="O48" s="63"/>
      <c r="P48" s="63"/>
      <c r="Q48" s="63"/>
      <c r="R48" s="63"/>
    </row>
    <row r="49" spans="1:64" s="54" customFormat="1" ht="12.75" customHeight="1" outlineLevel="1" x14ac:dyDescent="0.2">
      <c r="A49" s="74" t="s">
        <v>94</v>
      </c>
      <c r="B49" s="87" t="s">
        <v>79</v>
      </c>
      <c r="C49" s="87"/>
      <c r="D49" s="79"/>
      <c r="E49" s="90">
        <v>54.58</v>
      </c>
      <c r="F49" s="90">
        <v>54.58</v>
      </c>
      <c r="G49" s="81" t="s">
        <v>44</v>
      </c>
      <c r="H49" s="76"/>
      <c r="I49" s="40"/>
      <c r="J49" s="36"/>
      <c r="K49" s="63"/>
      <c r="L49" s="60"/>
      <c r="M49" s="63"/>
      <c r="N49" s="63"/>
      <c r="O49" s="63"/>
      <c r="P49" s="63"/>
      <c r="Q49" s="63"/>
      <c r="R49" s="63"/>
    </row>
    <row r="50" spans="1:64" s="54" customFormat="1" ht="12.75" customHeight="1" outlineLevel="1" x14ac:dyDescent="0.2">
      <c r="A50" s="74" t="s">
        <v>95</v>
      </c>
      <c r="B50" s="87" t="s">
        <v>80</v>
      </c>
      <c r="C50" s="87"/>
      <c r="D50" s="79"/>
      <c r="E50" s="90">
        <v>88.69</v>
      </c>
      <c r="F50" s="90">
        <v>88.69</v>
      </c>
      <c r="G50" s="81" t="s">
        <v>44</v>
      </c>
      <c r="H50" s="76"/>
      <c r="I50" s="40"/>
      <c r="J50" s="36"/>
      <c r="K50" s="63"/>
      <c r="L50" s="60"/>
      <c r="M50" s="63"/>
      <c r="N50" s="63"/>
      <c r="O50" s="63"/>
      <c r="P50" s="63"/>
      <c r="Q50" s="63"/>
      <c r="R50" s="63"/>
    </row>
    <row r="51" spans="1:64" s="54" customFormat="1" ht="12.75" customHeight="1" outlineLevel="1" x14ac:dyDescent="0.2">
      <c r="A51" s="75" t="s">
        <v>96</v>
      </c>
      <c r="B51" s="87" t="s">
        <v>81</v>
      </c>
      <c r="C51" s="87"/>
      <c r="D51" s="88"/>
      <c r="E51" s="90">
        <v>192.5</v>
      </c>
      <c r="F51" s="90">
        <v>192.5</v>
      </c>
      <c r="G51" s="81" t="s">
        <v>44</v>
      </c>
      <c r="H51" s="41"/>
      <c r="I51" s="40"/>
      <c r="J51" s="36"/>
      <c r="K51" s="63"/>
      <c r="L51" s="60"/>
      <c r="M51" s="63"/>
      <c r="N51" s="63"/>
      <c r="O51" s="63"/>
      <c r="P51" s="63"/>
      <c r="Q51" s="63"/>
      <c r="R51" s="63"/>
    </row>
    <row r="52" spans="1:64" s="54" customFormat="1" ht="12.75" customHeight="1" outlineLevel="1" x14ac:dyDescent="0.2">
      <c r="A52" s="74" t="s">
        <v>97</v>
      </c>
      <c r="B52" s="87" t="s">
        <v>82</v>
      </c>
      <c r="C52" s="87"/>
      <c r="D52" s="88"/>
      <c r="E52" s="91">
        <v>184</v>
      </c>
      <c r="F52" s="91">
        <v>184</v>
      </c>
      <c r="G52" s="81" t="s">
        <v>44</v>
      </c>
      <c r="H52" s="41"/>
      <c r="I52" s="40"/>
      <c r="J52" s="36"/>
      <c r="K52" s="63"/>
      <c r="L52" s="60"/>
      <c r="M52" s="63"/>
      <c r="N52" s="63"/>
      <c r="O52" s="63"/>
      <c r="P52" s="63"/>
      <c r="Q52" s="63"/>
      <c r="R52" s="63"/>
    </row>
    <row r="53" spans="1:64" s="54" customFormat="1" ht="12.75" customHeight="1" outlineLevel="1" x14ac:dyDescent="0.2">
      <c r="A53" s="74" t="s">
        <v>98</v>
      </c>
      <c r="B53" s="87" t="s">
        <v>83</v>
      </c>
      <c r="C53" s="87"/>
      <c r="D53" s="88"/>
      <c r="E53" s="91">
        <v>117.69</v>
      </c>
      <c r="F53" s="91">
        <v>117.69</v>
      </c>
      <c r="G53" s="81" t="s">
        <v>44</v>
      </c>
      <c r="H53" s="41"/>
      <c r="I53" s="40"/>
      <c r="J53" s="36"/>
      <c r="K53" s="63"/>
      <c r="L53" s="60"/>
      <c r="M53" s="63"/>
      <c r="N53" s="63"/>
      <c r="O53" s="63"/>
      <c r="P53" s="63"/>
      <c r="Q53" s="63"/>
      <c r="R53" s="63"/>
    </row>
    <row r="54" spans="1:64" s="54" customFormat="1" ht="28.5" customHeight="1" outlineLevel="1" x14ac:dyDescent="0.2">
      <c r="A54" s="75" t="s">
        <v>99</v>
      </c>
      <c r="B54" s="85" t="s">
        <v>60</v>
      </c>
      <c r="C54" s="50"/>
      <c r="D54" s="50"/>
      <c r="E54" s="86">
        <v>440.37</v>
      </c>
      <c r="F54" s="86">
        <v>440.37</v>
      </c>
      <c r="G54" s="51" t="s">
        <v>101</v>
      </c>
      <c r="H54" s="52"/>
      <c r="I54" s="38"/>
      <c r="J54" s="53"/>
      <c r="K54" s="63"/>
      <c r="L54" s="60"/>
      <c r="M54" s="63"/>
      <c r="N54" s="63"/>
      <c r="O54" s="63"/>
      <c r="P54" s="63"/>
      <c r="Q54" s="63"/>
      <c r="R54" s="63"/>
    </row>
    <row r="55" spans="1:64" s="10" customFormat="1" ht="15.75" x14ac:dyDescent="0.2">
      <c r="A55" s="15" t="s">
        <v>34</v>
      </c>
      <c r="B55" s="14" t="s">
        <v>13</v>
      </c>
      <c r="C55" s="42"/>
      <c r="D55" s="42"/>
      <c r="E55" s="43">
        <v>0</v>
      </c>
      <c r="F55" s="43">
        <v>0</v>
      </c>
      <c r="G55" s="44">
        <v>0</v>
      </c>
      <c r="H55" s="42">
        <v>0</v>
      </c>
      <c r="I55" s="42"/>
      <c r="J55" s="42">
        <v>0</v>
      </c>
      <c r="K55" s="63"/>
      <c r="L55" s="64"/>
      <c r="M55" s="63"/>
      <c r="N55" s="63"/>
      <c r="O55" s="63"/>
      <c r="P55" s="63"/>
      <c r="Q55" s="63"/>
      <c r="R55" s="63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6" spans="1:64" s="3" customFormat="1" ht="15.75" hidden="1" customHeight="1" outlineLevel="1" x14ac:dyDescent="0.2">
      <c r="A56" s="6" t="s">
        <v>35</v>
      </c>
      <c r="B56" s="7"/>
      <c r="C56" s="45"/>
      <c r="D56" s="45"/>
      <c r="E56" s="46">
        <v>0</v>
      </c>
      <c r="F56" s="46">
        <v>0</v>
      </c>
      <c r="G56" s="47"/>
      <c r="H56" s="45">
        <v>0</v>
      </c>
      <c r="I56" s="45"/>
      <c r="J56" s="45"/>
      <c r="K56" s="63"/>
      <c r="L56" s="60"/>
      <c r="M56" s="63"/>
      <c r="N56" s="63"/>
      <c r="O56" s="63"/>
      <c r="P56" s="63"/>
      <c r="Q56" s="63"/>
      <c r="R56" s="63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</row>
    <row r="57" spans="1:64" s="10" customFormat="1" ht="15.75" collapsed="1" x14ac:dyDescent="0.2">
      <c r="A57" s="8" t="s">
        <v>36</v>
      </c>
      <c r="B57" s="11" t="s">
        <v>16</v>
      </c>
      <c r="C57" s="45"/>
      <c r="D57" s="45"/>
      <c r="E57" s="46">
        <v>0</v>
      </c>
      <c r="F57" s="46">
        <v>0</v>
      </c>
      <c r="G57" s="47"/>
      <c r="H57" s="45">
        <v>0</v>
      </c>
      <c r="I57" s="45"/>
      <c r="J57" s="45">
        <v>0</v>
      </c>
      <c r="K57" s="63"/>
      <c r="L57" s="64"/>
      <c r="M57" s="63"/>
      <c r="N57" s="63"/>
      <c r="O57" s="63"/>
      <c r="P57" s="63"/>
      <c r="Q57" s="63"/>
      <c r="R57" s="63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</row>
    <row r="58" spans="1:64" ht="28.5" customHeight="1" x14ac:dyDescent="0.2">
      <c r="A58" s="94" t="s">
        <v>37</v>
      </c>
      <c r="B58" s="94"/>
      <c r="C58" s="94"/>
      <c r="D58" s="94"/>
      <c r="E58" s="94"/>
      <c r="F58" s="94"/>
      <c r="G58" s="94"/>
      <c r="H58" s="94"/>
      <c r="I58" s="94"/>
      <c r="J58" s="94"/>
      <c r="K58" s="68"/>
    </row>
    <row r="59" spans="1:64" ht="24.75" customHeight="1" x14ac:dyDescent="0.2">
      <c r="A59" s="95" t="s">
        <v>38</v>
      </c>
      <c r="B59" s="95"/>
      <c r="C59" s="95"/>
      <c r="D59" s="95"/>
      <c r="E59" s="95"/>
      <c r="F59" s="95"/>
      <c r="G59" s="95"/>
      <c r="H59" s="95"/>
      <c r="I59" s="95"/>
      <c r="J59" s="95"/>
      <c r="K59" s="69"/>
    </row>
    <row r="60" spans="1:64" ht="24.75" customHeight="1" x14ac:dyDescent="0.2">
      <c r="A60" s="95" t="s">
        <v>39</v>
      </c>
      <c r="B60" s="95"/>
      <c r="C60" s="95"/>
      <c r="D60" s="95"/>
      <c r="E60" s="95"/>
      <c r="F60" s="95"/>
      <c r="G60" s="95"/>
      <c r="H60" s="95"/>
      <c r="I60" s="95"/>
      <c r="J60" s="95"/>
      <c r="K60" s="69"/>
    </row>
    <row r="61" spans="1:64" ht="25.5" customHeight="1" x14ac:dyDescent="0.2">
      <c r="A61" s="95" t="s">
        <v>40</v>
      </c>
      <c r="B61" s="95"/>
      <c r="C61" s="95"/>
      <c r="D61" s="95"/>
      <c r="E61" s="95"/>
      <c r="F61" s="95"/>
      <c r="G61" s="95"/>
      <c r="H61" s="95"/>
      <c r="I61" s="95"/>
      <c r="J61" s="95"/>
      <c r="K61" s="69"/>
    </row>
    <row r="63" spans="1:64" ht="15.75" x14ac:dyDescent="0.25">
      <c r="L63" s="70"/>
    </row>
  </sheetData>
  <sheetProtection selectLockedCells="1" selectUnlockedCells="1"/>
  <mergeCells count="12">
    <mergeCell ref="A58:J58"/>
    <mergeCell ref="A59:J59"/>
    <mergeCell ref="A60:J60"/>
    <mergeCell ref="A61:J61"/>
    <mergeCell ref="B6:J6"/>
    <mergeCell ref="A7:J7"/>
    <mergeCell ref="A5:J5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4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2021 факт</vt:lpstr>
      <vt:lpstr>Лист1</vt:lpstr>
      <vt:lpstr>'2021 факт'!Область_печати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Кожедуб Оксана Ивановна</cp:lastModifiedBy>
  <cp:lastPrinted>2021-06-09T04:54:51Z</cp:lastPrinted>
  <dcterms:created xsi:type="dcterms:W3CDTF">2019-06-11T03:34:27Z</dcterms:created>
  <dcterms:modified xsi:type="dcterms:W3CDTF">2022-07-29T03:53:32Z</dcterms:modified>
</cp:coreProperties>
</file>